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otton St Lawrence Parish Council 2017 to present\"/>
    </mc:Choice>
  </mc:AlternateContent>
  <bookViews>
    <workbookView xWindow="0" yWindow="0" windowWidth="15345" windowHeight="4575" firstSheet="8" activeTab="12"/>
  </bookViews>
  <sheets>
    <sheet name="April 2023" sheetId="52" r:id="rId1"/>
    <sheet name="May 2023" sheetId="54" r:id="rId2"/>
    <sheet name="June 2023" sheetId="55" r:id="rId3"/>
    <sheet name="July 2023" sheetId="56" r:id="rId4"/>
    <sheet name="August 2023" sheetId="57" r:id="rId5"/>
    <sheet name="September 2023" sheetId="58" r:id="rId6"/>
    <sheet name="October 2023" sheetId="59" r:id="rId7"/>
    <sheet name="November 2023" sheetId="60" r:id="rId8"/>
    <sheet name="December 2023" sheetId="61" r:id="rId9"/>
    <sheet name="January 2024" sheetId="62" r:id="rId10"/>
    <sheet name="February 2024" sheetId="63" r:id="rId11"/>
    <sheet name="March 2024" sheetId="64" r:id="rId12"/>
    <sheet name="Financial Year 2023-24" sheetId="53" r:id="rId13"/>
    <sheet name="VAT Reclaim 2023-24" sheetId="20" r:id="rId14"/>
  </sheets>
  <calcPr calcId="162913"/>
</workbook>
</file>

<file path=xl/calcChain.xml><?xml version="1.0" encoding="utf-8"?>
<calcChain xmlns="http://schemas.openxmlformats.org/spreadsheetml/2006/main">
  <c r="B79" i="53" l="1"/>
  <c r="B14" i="53"/>
  <c r="B41" i="64" l="1"/>
  <c r="B38" i="64"/>
  <c r="B37" i="64"/>
  <c r="B39" i="64" s="1"/>
  <c r="I29" i="64"/>
  <c r="G29" i="64"/>
  <c r="C29" i="64"/>
  <c r="H28" i="64" s="1"/>
  <c r="H29" i="64" s="1"/>
  <c r="B29" i="64"/>
  <c r="I28" i="64"/>
  <c r="I12" i="64"/>
  <c r="H12" i="64"/>
  <c r="G12" i="64"/>
  <c r="B42" i="64" l="1"/>
  <c r="J28" i="64"/>
  <c r="J29" i="64" s="1"/>
  <c r="B41" i="63"/>
  <c r="B38" i="63"/>
  <c r="B37" i="63"/>
  <c r="B39" i="63" s="1"/>
  <c r="B42" i="63" s="1"/>
  <c r="I29" i="63"/>
  <c r="G29" i="63"/>
  <c r="C29" i="63"/>
  <c r="H28" i="63" s="1"/>
  <c r="B29" i="63"/>
  <c r="I28" i="63"/>
  <c r="I12" i="63"/>
  <c r="H12" i="63"/>
  <c r="G12" i="63"/>
  <c r="B41" i="62"/>
  <c r="B38" i="62"/>
  <c r="B39" i="62" s="1"/>
  <c r="B37" i="62"/>
  <c r="I29" i="62"/>
  <c r="G29" i="62"/>
  <c r="C29" i="62"/>
  <c r="H28" i="62" s="1"/>
  <c r="B29" i="62"/>
  <c r="I28" i="62"/>
  <c r="I12" i="62"/>
  <c r="H12" i="62"/>
  <c r="G12" i="62"/>
  <c r="B41" i="61"/>
  <c r="B38" i="61"/>
  <c r="B37" i="61"/>
  <c r="B39" i="61" s="1"/>
  <c r="I29" i="61"/>
  <c r="G29" i="61"/>
  <c r="C29" i="61"/>
  <c r="H28" i="61" s="1"/>
  <c r="B29" i="61"/>
  <c r="I28" i="61"/>
  <c r="I12" i="61"/>
  <c r="H12" i="61"/>
  <c r="G12" i="61"/>
  <c r="J28" i="63" l="1"/>
  <c r="J29" i="63" s="1"/>
  <c r="H29" i="63"/>
  <c r="H29" i="62"/>
  <c r="J28" i="62"/>
  <c r="J29" i="62" s="1"/>
  <c r="B42" i="62"/>
  <c r="J28" i="61"/>
  <c r="J29" i="61" s="1"/>
  <c r="H29" i="61"/>
  <c r="B42" i="61"/>
  <c r="G21" i="20"/>
  <c r="B41" i="60" l="1"/>
  <c r="B38" i="60"/>
  <c r="B39" i="60" s="1"/>
  <c r="B37" i="60"/>
  <c r="I29" i="60"/>
  <c r="G29" i="60"/>
  <c r="C29" i="60"/>
  <c r="H28" i="60" s="1"/>
  <c r="B29" i="60"/>
  <c r="I28" i="60"/>
  <c r="I12" i="60"/>
  <c r="H12" i="60"/>
  <c r="G12" i="60"/>
  <c r="B42" i="60" l="1"/>
  <c r="J28" i="60"/>
  <c r="J29" i="60" s="1"/>
  <c r="H29" i="60"/>
  <c r="J11" i="59"/>
  <c r="B41" i="59"/>
  <c r="B39" i="59"/>
  <c r="B42" i="59" s="1"/>
  <c r="B38" i="59"/>
  <c r="B37" i="59"/>
  <c r="I29" i="59"/>
  <c r="G29" i="59"/>
  <c r="D29" i="59"/>
  <c r="C29" i="59"/>
  <c r="H28" i="59" s="1"/>
  <c r="B29" i="59"/>
  <c r="I28" i="59"/>
  <c r="I12" i="59"/>
  <c r="H12" i="59"/>
  <c r="G12" i="59"/>
  <c r="B41" i="58"/>
  <c r="B38" i="58"/>
  <c r="B37" i="58"/>
  <c r="B39" i="58" s="1"/>
  <c r="B42" i="58" s="1"/>
  <c r="I29" i="58"/>
  <c r="H29" i="58"/>
  <c r="G29" i="58"/>
  <c r="D29" i="58"/>
  <c r="C29" i="58"/>
  <c r="B29" i="58"/>
  <c r="I28" i="58"/>
  <c r="H28" i="58"/>
  <c r="I12" i="58"/>
  <c r="H12" i="58"/>
  <c r="G12" i="58"/>
  <c r="J28" i="59" l="1"/>
  <c r="J29" i="59" s="1"/>
  <c r="H29" i="59"/>
  <c r="J28" i="58"/>
  <c r="J29" i="58" s="1"/>
  <c r="B41" i="57"/>
  <c r="B38" i="57"/>
  <c r="B37" i="57"/>
  <c r="B39" i="57" s="1"/>
  <c r="B42" i="57" s="1"/>
  <c r="I29" i="57"/>
  <c r="G29" i="57"/>
  <c r="D29" i="57"/>
  <c r="C29" i="57"/>
  <c r="H28" i="57" s="1"/>
  <c r="B29" i="57"/>
  <c r="I28" i="57"/>
  <c r="I12" i="57"/>
  <c r="H12" i="57"/>
  <c r="G12" i="57"/>
  <c r="B41" i="56"/>
  <c r="B38" i="56"/>
  <c r="B37" i="56"/>
  <c r="B39" i="56" s="1"/>
  <c r="B42" i="56" s="1"/>
  <c r="I29" i="56"/>
  <c r="G29" i="56"/>
  <c r="D29" i="56"/>
  <c r="C29" i="56"/>
  <c r="H28" i="56" s="1"/>
  <c r="B29" i="56"/>
  <c r="I28" i="56"/>
  <c r="I12" i="56"/>
  <c r="H12" i="56"/>
  <c r="G12" i="56"/>
  <c r="J28" i="57" l="1"/>
  <c r="J29" i="57" s="1"/>
  <c r="H29" i="57"/>
  <c r="J28" i="56"/>
  <c r="J29" i="56" s="1"/>
  <c r="H29" i="56"/>
  <c r="B41" i="55"/>
  <c r="B38" i="55"/>
  <c r="B37" i="55"/>
  <c r="I29" i="55"/>
  <c r="G29" i="55"/>
  <c r="I28" i="55"/>
  <c r="D29" i="55"/>
  <c r="C29" i="55"/>
  <c r="H28" i="55" s="1"/>
  <c r="H29" i="55" s="1"/>
  <c r="B29" i="55"/>
  <c r="I12" i="55"/>
  <c r="H12" i="55"/>
  <c r="G12" i="55"/>
  <c r="B41" i="54"/>
  <c r="B38" i="54"/>
  <c r="B37" i="54"/>
  <c r="I29" i="54"/>
  <c r="G29" i="54"/>
  <c r="I28" i="54"/>
  <c r="D29" i="54"/>
  <c r="C29" i="54"/>
  <c r="H28" i="54" s="1"/>
  <c r="H29" i="54" s="1"/>
  <c r="B29" i="54"/>
  <c r="I12" i="54"/>
  <c r="H12" i="54"/>
  <c r="G12" i="54"/>
  <c r="B39" i="55" l="1"/>
  <c r="B42" i="55" s="1"/>
  <c r="B39" i="54"/>
  <c r="J28" i="55"/>
  <c r="J29" i="55" s="1"/>
  <c r="B42" i="54"/>
  <c r="J28" i="54"/>
  <c r="J29" i="54" s="1"/>
  <c r="B37" i="52"/>
  <c r="D29" i="52"/>
  <c r="B29" i="52"/>
  <c r="B41" i="52"/>
  <c r="B38" i="52"/>
  <c r="C29" i="52"/>
  <c r="H28" i="52" s="1"/>
  <c r="I29" i="52"/>
  <c r="G29" i="52"/>
  <c r="I28" i="52"/>
  <c r="I12" i="52"/>
  <c r="H12" i="52"/>
  <c r="G12" i="52"/>
  <c r="J28" i="52" l="1"/>
  <c r="J29" i="52" s="1"/>
  <c r="B39" i="52"/>
  <c r="B42" i="52" s="1"/>
  <c r="H29" i="52"/>
  <c r="D79" i="53"/>
  <c r="E14" i="53" l="1"/>
  <c r="E43" i="53" l="1"/>
  <c r="D108" i="53"/>
</calcChain>
</file>

<file path=xl/sharedStrings.xml><?xml version="1.0" encoding="utf-8"?>
<sst xmlns="http://schemas.openxmlformats.org/spreadsheetml/2006/main" count="914" uniqueCount="211">
  <si>
    <t>EXPENDITURE £</t>
  </si>
  <si>
    <t>Clerk’s Salary</t>
  </si>
  <si>
    <t>Administration Expenses</t>
  </si>
  <si>
    <t>Insurance</t>
  </si>
  <si>
    <t>Subscription to HALC</t>
  </si>
  <si>
    <t>Maintenance of Cricket Pitch</t>
  </si>
  <si>
    <t>S137 Payments</t>
  </si>
  <si>
    <t>Village Hall Fees</t>
  </si>
  <si>
    <t>Play Areas</t>
  </si>
  <si>
    <t>Repairs and maintenance to play areas</t>
  </si>
  <si>
    <t>VAT</t>
  </si>
  <si>
    <t>Total Expenditure</t>
  </si>
  <si>
    <t>Budget</t>
  </si>
  <si>
    <t xml:space="preserve">Actual </t>
  </si>
  <si>
    <t>INCOME</t>
  </si>
  <si>
    <t>Precept</t>
  </si>
  <si>
    <t xml:space="preserve">Budget </t>
  </si>
  <si>
    <t>Actual</t>
  </si>
  <si>
    <t xml:space="preserve">Audit: Internal        </t>
  </si>
  <si>
    <t>Vat</t>
  </si>
  <si>
    <t>Cash at Bank</t>
  </si>
  <si>
    <r>
      <t xml:space="preserve">  </t>
    </r>
    <r>
      <rPr>
        <sz val="12"/>
        <color theme="1"/>
        <rFont val="Calibri"/>
        <family val="2"/>
        <scheme val="minor"/>
      </rPr>
      <t xml:space="preserve">Income for period </t>
    </r>
  </si>
  <si>
    <t xml:space="preserve">Less:  </t>
  </si>
  <si>
    <r>
      <t xml:space="preserve">    </t>
    </r>
    <r>
      <rPr>
        <sz val="12"/>
        <color theme="1"/>
        <rFont val="Calibri"/>
        <family val="2"/>
        <scheme val="minor"/>
      </rPr>
      <t>Expenditure for period incl VAT</t>
    </r>
  </si>
  <si>
    <t>Total</t>
  </si>
  <si>
    <t>The movements in the reserves during the year were as follows</t>
  </si>
  <si>
    <t>Reserves</t>
  </si>
  <si>
    <t>General</t>
  </si>
  <si>
    <t>Opening</t>
  </si>
  <si>
    <t>£</t>
  </si>
  <si>
    <t>Transfer from</t>
  </si>
  <si>
    <t>Transfer to</t>
  </si>
  <si>
    <t>Closing</t>
  </si>
  <si>
    <t>Basingstoke and Deane Loan Account</t>
  </si>
  <si>
    <t>Date</t>
  </si>
  <si>
    <t>Invoice number</t>
  </si>
  <si>
    <t>Company</t>
  </si>
  <si>
    <t>Service</t>
  </si>
  <si>
    <t>Total Amount</t>
  </si>
  <si>
    <t>VAT Amount</t>
  </si>
  <si>
    <t>VAT Number</t>
  </si>
  <si>
    <t>VAT Reclaim</t>
  </si>
  <si>
    <t>TOTAL</t>
  </si>
  <si>
    <t>Hosted email addresses/domain name Vision ICT</t>
  </si>
  <si>
    <t>Ramsdell Drains / Culvert</t>
  </si>
  <si>
    <t>Ramsdell Defibrillator</t>
  </si>
  <si>
    <t>Invoice Addressed to</t>
  </si>
  <si>
    <t>WOOTTON ST LAWRENCE WITH RAMSDELL PARISH COUNCIL</t>
  </si>
  <si>
    <t>Grass Cutting  - Ramsdell</t>
  </si>
  <si>
    <t>Consultancy fees for planning applications and NP Monitoring Review</t>
  </si>
  <si>
    <t>Play area inspections</t>
  </si>
  <si>
    <t>Accounts and Audit Regulations 1996</t>
  </si>
  <si>
    <t>Previous Year</t>
  </si>
  <si>
    <t>Receipts</t>
  </si>
  <si>
    <t xml:space="preserve">Precept </t>
  </si>
  <si>
    <t>Website Development</t>
  </si>
  <si>
    <t>Page 1</t>
  </si>
  <si>
    <t>Payments</t>
  </si>
  <si>
    <t>General administration including Clerk salary</t>
  </si>
  <si>
    <t xml:space="preserve">HALC subscription  </t>
  </si>
  <si>
    <t>Playing fields (grass cutting and cricket square)</t>
  </si>
  <si>
    <t xml:space="preserve">Insurance </t>
  </si>
  <si>
    <t xml:space="preserve">Village Hall hire  </t>
  </si>
  <si>
    <t xml:space="preserve">Internal Audit </t>
  </si>
  <si>
    <t>VAT paid</t>
  </si>
  <si>
    <t>Page 2</t>
  </si>
  <si>
    <t>`</t>
  </si>
  <si>
    <t xml:space="preserve">    Add total receipts</t>
  </si>
  <si>
    <t xml:space="preserve">    Less payments</t>
  </si>
  <si>
    <t xml:space="preserve">    These funds are represented by</t>
  </si>
  <si>
    <t>Lloyds Bank a/c 0321705</t>
  </si>
  <si>
    <t>Basingstoke &amp; Deane Loan a/c</t>
  </si>
  <si>
    <t xml:space="preserve">    Net bank balances</t>
  </si>
  <si>
    <t>Signed:…………………………………</t>
  </si>
  <si>
    <t>………………………………….</t>
  </si>
  <si>
    <t xml:space="preserve">                      Chairman</t>
  </si>
  <si>
    <t>Responsible Financial Officer</t>
  </si>
  <si>
    <t>Date:  …………………………………</t>
  </si>
  <si>
    <t>Parish and Town Councils Accounts and Audit Regulations 1996 Supporting Statement/Notes</t>
  </si>
  <si>
    <t>Assets</t>
  </si>
  <si>
    <t>2 bus shelters * Note</t>
  </si>
  <si>
    <t>NIL</t>
  </si>
  <si>
    <t>Pavilion</t>
  </si>
  <si>
    <t>Playground equipment - Ramsdell</t>
  </si>
  <si>
    <t xml:space="preserve">                                          - Wootton St Lawrence</t>
  </si>
  <si>
    <t>Fingerpost</t>
  </si>
  <si>
    <t>2 wooden bench seats</t>
  </si>
  <si>
    <t>Red Telephone Box</t>
  </si>
  <si>
    <t xml:space="preserve">Office equipment </t>
  </si>
  <si>
    <t>Notice Board - Ramsdell</t>
  </si>
  <si>
    <t xml:space="preserve">                        – Wootton St Lawrence x 2</t>
  </si>
  <si>
    <t xml:space="preserve">*Note: The value of the bus shelters has been reduced to NIL as there is currently no bus service and when they </t>
  </si>
  <si>
    <t>reach the end of their life, they will not be replaced. Cost or valuation does not necessarily represent replacement cost.</t>
  </si>
  <si>
    <t>* Note: Two further laptops were purchased during 2020/21 for use by Parish Council members</t>
  </si>
  <si>
    <t>*</t>
  </si>
  <si>
    <t xml:space="preserve"> Borrowings</t>
  </si>
  <si>
    <t xml:space="preserve"> Leases</t>
  </si>
  <si>
    <t>Lessor: Oakley &amp; Deane PC.  Purpose: Playing Field.  Annual lease payable of £1 was waived.  Expiry Date 2095.</t>
  </si>
  <si>
    <t>Debts outstanding</t>
  </si>
  <si>
    <t>Tenancies</t>
  </si>
  <si>
    <t>During the year the council did not enter into any tenancies.</t>
  </si>
  <si>
    <t>Council as tenant</t>
  </si>
  <si>
    <t>The council did not become a new tenant during the year.</t>
  </si>
  <si>
    <t xml:space="preserve">                        – West Heath</t>
  </si>
  <si>
    <t>Wootton St Lawrence with Ramsdell Parish Council</t>
  </si>
  <si>
    <t>Grants</t>
  </si>
  <si>
    <t>Ramsdell Culvert / Drains</t>
  </si>
  <si>
    <t>Consultancy fees for planning applications and NP Review</t>
  </si>
  <si>
    <t>CIL Payment</t>
  </si>
  <si>
    <t>Ramsdell Bench</t>
  </si>
  <si>
    <t>Grants (HCC Speed Monitor):</t>
  </si>
  <si>
    <t>Wootton St Lawrence Parish Council</t>
  </si>
  <si>
    <t>Vision ICT</t>
  </si>
  <si>
    <t>GB785375777</t>
  </si>
  <si>
    <t>RC Saunders Limited</t>
  </si>
  <si>
    <t>GB362677037</t>
  </si>
  <si>
    <t>Haines Planning Consultancy Limited</t>
  </si>
  <si>
    <t>Zurich Municipal</t>
  </si>
  <si>
    <t>2023 / 24</t>
  </si>
  <si>
    <t>Grant BDBC</t>
  </si>
  <si>
    <t>2023 /24</t>
  </si>
  <si>
    <t>FINANCIAL POSITION AS AT 28th April 2023</t>
  </si>
  <si>
    <t>reserves AS AT 28th April 2023</t>
  </si>
  <si>
    <t>BANK RECONCILIATION AS AT 28th April 2023</t>
  </si>
  <si>
    <t>31st March 2023</t>
  </si>
  <si>
    <t>Speed Monitor</t>
  </si>
  <si>
    <t>Repairs and maintenance recreation ground</t>
  </si>
  <si>
    <t>Play  Area Inpections (including 2022-23 not invoiced for)</t>
  </si>
  <si>
    <t>Wootton (BDBC) (including 2022-23 not invoiced for)</t>
  </si>
  <si>
    <t>FINANCIAL POSITION AS AT 1st June 2023</t>
  </si>
  <si>
    <t>BANK RECONCILIATION AS AT 1st June 2023</t>
  </si>
  <si>
    <t>As at 28th April 2023</t>
  </si>
  <si>
    <t>As at 1st June 2023</t>
  </si>
  <si>
    <t>reserves AS AT 1st June 2023</t>
  </si>
  <si>
    <t>FINANCIAL POSITION AS AT 30th June 2023</t>
  </si>
  <si>
    <t>reserves AS AT 30th June 2023</t>
  </si>
  <si>
    <t>BANK RECONCILIATION AS AT 30th June 2023</t>
  </si>
  <si>
    <t>As at 30th June 2023</t>
  </si>
  <si>
    <t>Ramsdell Bench Fixing</t>
  </si>
  <si>
    <t>Field Gate - Charter Alley</t>
  </si>
  <si>
    <t>Wel Medical</t>
  </si>
  <si>
    <t>FINANCIAL POSITION AS AT 31st July 2023</t>
  </si>
  <si>
    <t>BANK RECONCILIATION AS AT 31st July 2023</t>
  </si>
  <si>
    <t>reserves AS AT 31st July 2023</t>
  </si>
  <si>
    <t>FINANCIAL POSITION AS AT 14th August 2023</t>
  </si>
  <si>
    <t>BANK RECONCILIATION AS AT 14th August 2023</t>
  </si>
  <si>
    <t>reserves AS AT 14th August 2023</t>
  </si>
  <si>
    <t>As at 31st July 2023</t>
  </si>
  <si>
    <t>As at 14th August 2023</t>
  </si>
  <si>
    <t>FINANCIAL POSITION AS AT 29th September 2023</t>
  </si>
  <si>
    <t>reserves AS AT 29th  September 2023</t>
  </si>
  <si>
    <t>As at 29th September 2023</t>
  </si>
  <si>
    <t>BANK RECONCILIATION AS AT 29th September 2023</t>
  </si>
  <si>
    <t>FINANCIAL POSITION AS AT 1st November 2023</t>
  </si>
  <si>
    <t>reserves AS AT 1st November 2023</t>
  </si>
  <si>
    <t>BANK RECONCILIATION AS AT 1st November 2023</t>
  </si>
  <si>
    <t>As at 1st November 2023</t>
  </si>
  <si>
    <t>FINANCIAL POSITION AS AT 1st December 2023</t>
  </si>
  <si>
    <t>reserves AS AT 1st December 2023</t>
  </si>
  <si>
    <t>BANK RECONCILIATION AS AT 1st December 2023</t>
  </si>
  <si>
    <t>I266447</t>
  </si>
  <si>
    <t>Electrode Pads Std Disposable, iPAD SP1 and SP2 AED (1xpair)</t>
  </si>
  <si>
    <t>7 hosted email accounts July 2023 - June 2024</t>
  </si>
  <si>
    <t>Preparation of submission to Planning Inspectorate in respect of Permissin in Principle at Moyglare Farm, Stoney Heath, Baughurst, Hampshire</t>
  </si>
  <si>
    <t>Basingstoke and Deane Borough council</t>
  </si>
  <si>
    <t>GB200190040</t>
  </si>
  <si>
    <t>Fortnightly cut of the Wootton St Lawrence recreational field 14 cuts April to September 2023/24</t>
  </si>
  <si>
    <t>Fortnightly cut of the Wootton St Lawrence recreational field 14 cuts April to September 2022/263</t>
  </si>
  <si>
    <t>Website hosting and support for September 2023 to August 2024</t>
  </si>
  <si>
    <t>Dick Randall Services Ltd</t>
  </si>
  <si>
    <t>Remove rotten swing leg and install (supplied) swing leg as the Play Area Ramsdell</t>
  </si>
  <si>
    <t>Insurance Policy 01.10.23 - 30.09.24</t>
  </si>
  <si>
    <t>Professional services provided in respect of the Council's representations on Permission in Principle application 23/02547/PIP</t>
  </si>
  <si>
    <t>Play area inspections 2022/23</t>
  </si>
  <si>
    <t>Play area inspections 2023/24</t>
  </si>
  <si>
    <t xml:space="preserve">Provision of detailed assessment of planning appplication reference no. 23/02867/OUT, presentation at public meeting and providing response to BDBC  </t>
  </si>
  <si>
    <t>Supply play chip for play area at Wootton St Lawrence</t>
  </si>
  <si>
    <t xml:space="preserve">Preparation of submission to Planning Inspectorate in respect appeal against refusal of planning permission reference no. 22/02481/FUL for 4 no. houses on land at Baughurst Road, Stoney Heath </t>
  </si>
  <si>
    <t>Preparation of detailed statement in response to the case presented by the appellant for a new dwelling at Witch Lane Farm, Deans Lane, Charter Alley</t>
  </si>
  <si>
    <t>Registration of .gov.uk domain name woottonstlaurencewithramsdell-pc.gov.uk</t>
  </si>
  <si>
    <t>FINANCIAL POSITION AS AT 29th December 2023</t>
  </si>
  <si>
    <t>BANK RECONCILIATION AS AT 29th December 2023</t>
  </si>
  <si>
    <t>reserves AS AT 29th December 2023</t>
  </si>
  <si>
    <t>As at 29th December 2023</t>
  </si>
  <si>
    <t>FINANCIAL POSITION AS AT 1st February 2024</t>
  </si>
  <si>
    <t>BANK RECONCILIATION AS AT 1st February 2024</t>
  </si>
  <si>
    <t>As at 1st February 2024</t>
  </si>
  <si>
    <t>reserves AS AT 1st February 2024</t>
  </si>
  <si>
    <t>FINANCIAL POSITION AS AT 29th February 2024</t>
  </si>
  <si>
    <t>BANK RECONCILIATION AS AT 29th February 2024</t>
  </si>
  <si>
    <t>As at 29th February 2024</t>
  </si>
  <si>
    <t>reserves AS AT 29th February 2024</t>
  </si>
  <si>
    <t>FINANCIAL POSITION AS AT 26th March 2024</t>
  </si>
  <si>
    <t>reserves AS AT 26th March 2024</t>
  </si>
  <si>
    <t>BANK RECONCILIATION AS AT 26th March 2024</t>
  </si>
  <si>
    <t>As at 26th March 2024</t>
  </si>
  <si>
    <t>2023/24</t>
  </si>
  <si>
    <t>Summary of Receipts and Payments Account for the year ended 31 March 2024</t>
  </si>
  <si>
    <t>VAT Refund 2023/24</t>
  </si>
  <si>
    <t xml:space="preserve">    Balance b/f 1st April 2023</t>
  </si>
  <si>
    <t xml:space="preserve">    Balance as at 31st March 2024</t>
  </si>
  <si>
    <t xml:space="preserve"> attached to Receipts and Payments Account for the year ended 31st March 2024</t>
  </si>
  <si>
    <t>At close of business on 31st March 2024 there were no outstanding loans to the council</t>
  </si>
  <si>
    <t>At close of business on 31st March 2024 the following leases were in operation:</t>
  </si>
  <si>
    <t>At close of business on 31st March 2024 there were no outstanding debts to the council</t>
  </si>
  <si>
    <t>Grants: BDBC</t>
  </si>
  <si>
    <t>Grants HCC</t>
  </si>
  <si>
    <t>BDBC CIL</t>
  </si>
  <si>
    <t>Hosted email addresses/domain name from Vision ICT and Website Update</t>
  </si>
  <si>
    <t>WSL Grass Cutting</t>
  </si>
  <si>
    <t>At 31st March 2024 assets were held at cost or valuation as follows: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</si>
</sst>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/>
    <xf numFmtId="0" fontId="3" fillId="0" borderId="6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center" vertical="center"/>
    </xf>
    <xf numFmtId="0" fontId="0" fillId="0" borderId="5" xfId="0" applyBorder="1"/>
    <xf numFmtId="0" fontId="0" fillId="0" borderId="11" xfId="0" applyBorder="1" applyAlignment="1">
      <alignment horizontal="right"/>
    </xf>
    <xf numFmtId="0" fontId="2" fillId="0" borderId="0" xfId="0" applyFont="1"/>
    <xf numFmtId="0" fontId="2" fillId="0" borderId="6" xfId="0" applyFont="1" applyBorder="1"/>
    <xf numFmtId="0" fontId="3" fillId="0" borderId="11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0" fillId="0" borderId="6" xfId="0" applyBorder="1"/>
    <xf numFmtId="0" fontId="2" fillId="0" borderId="12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/>
    </xf>
    <xf numFmtId="0" fontId="0" fillId="0" borderId="13" xfId="0" applyBorder="1" applyAlignment="1">
      <alignment horizontal="right" wrapText="1"/>
    </xf>
    <xf numFmtId="0" fontId="0" fillId="0" borderId="13" xfId="0" applyBorder="1"/>
    <xf numFmtId="0" fontId="0" fillId="0" borderId="7" xfId="0" applyBorder="1"/>
    <xf numFmtId="0" fontId="0" fillId="0" borderId="14" xfId="0" applyBorder="1"/>
    <xf numFmtId="0" fontId="0" fillId="0" borderId="15" xfId="0" applyBorder="1"/>
    <xf numFmtId="0" fontId="0" fillId="0" borderId="8" xfId="0" applyBorder="1"/>
    <xf numFmtId="0" fontId="0" fillId="0" borderId="0" xfId="0" applyBorder="1"/>
    <xf numFmtId="0" fontId="0" fillId="0" borderId="0" xfId="0" applyAlignment="1">
      <alignment wrapText="1"/>
    </xf>
    <xf numFmtId="0" fontId="3" fillId="0" borderId="16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wrapText="1"/>
    </xf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2" fontId="6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right" vertical="center"/>
    </xf>
    <xf numFmtId="0" fontId="8" fillId="0" borderId="0" xfId="0" applyFont="1"/>
    <xf numFmtId="0" fontId="9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2" fontId="9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9" fillId="0" borderId="17" xfId="0" applyFont="1" applyBorder="1" applyAlignment="1">
      <alignment horizontal="right" vertical="center" wrapText="1"/>
    </xf>
    <xf numFmtId="2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7" fillId="0" borderId="0" xfId="0" applyFont="1" applyAlignment="1">
      <alignment horizontal="center"/>
    </xf>
    <xf numFmtId="2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2" xfId="0" applyFont="1" applyFill="1" applyBorder="1" applyAlignment="1">
      <alignment horizontal="right" vertical="center" wrapText="1"/>
    </xf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 vertical="center"/>
    </xf>
    <xf numFmtId="0" fontId="0" fillId="0" borderId="0" xfId="0"/>
    <xf numFmtId="0" fontId="12" fillId="0" borderId="0" xfId="0" applyFont="1"/>
    <xf numFmtId="0" fontId="8" fillId="0" borderId="17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3"/>
  <sheetViews>
    <sheetView topLeftCell="A4" workbookViewId="0">
      <selection activeCell="A26" sqref="A26"/>
    </sheetView>
  </sheetViews>
  <sheetFormatPr defaultColWidth="9.140625" defaultRowHeight="15" x14ac:dyDescent="0.25"/>
  <cols>
    <col min="1" max="1" width="49.28515625" style="19" bestFit="1" customWidth="1"/>
    <col min="2" max="2" width="12" style="75" customWidth="1"/>
    <col min="3" max="4" width="10.7109375" style="75" customWidth="1"/>
    <col min="5" max="5" width="9.140625" style="75"/>
    <col min="6" max="6" width="44.85546875" style="19" customWidth="1"/>
    <col min="7" max="7" width="12.140625" style="75" customWidth="1"/>
    <col min="8" max="8" width="12.5703125" style="75" customWidth="1"/>
    <col min="9" max="9" width="10.42578125" style="75" customWidth="1"/>
    <col min="10" max="16384" width="9.140625" style="75"/>
  </cols>
  <sheetData>
    <row r="2" spans="1:9" ht="15.75" x14ac:dyDescent="0.25">
      <c r="C2" s="1" t="s">
        <v>47</v>
      </c>
    </row>
    <row r="3" spans="1:9" ht="15.75" x14ac:dyDescent="0.25">
      <c r="C3" s="1" t="s">
        <v>121</v>
      </c>
    </row>
    <row r="4" spans="1:9" ht="15.75" thickBot="1" x14ac:dyDescent="0.3"/>
    <row r="5" spans="1:9" ht="15.75" x14ac:dyDescent="0.25">
      <c r="A5" s="22" t="s">
        <v>0</v>
      </c>
      <c r="B5" s="23" t="s">
        <v>12</v>
      </c>
      <c r="C5" s="23" t="s">
        <v>13</v>
      </c>
      <c r="D5" s="24"/>
      <c r="F5" s="22" t="s">
        <v>14</v>
      </c>
      <c r="G5" s="32" t="s">
        <v>16</v>
      </c>
      <c r="H5" s="11" t="s">
        <v>17</v>
      </c>
      <c r="I5" s="24"/>
    </row>
    <row r="6" spans="1:9" ht="16.5" thickBot="1" x14ac:dyDescent="0.3">
      <c r="A6" s="25"/>
      <c r="B6" s="26" t="s">
        <v>120</v>
      </c>
      <c r="C6" s="26" t="s">
        <v>118</v>
      </c>
      <c r="D6" s="27" t="s">
        <v>10</v>
      </c>
      <c r="F6" s="25"/>
      <c r="G6" s="26" t="s">
        <v>120</v>
      </c>
      <c r="H6" s="3" t="s">
        <v>118</v>
      </c>
      <c r="I6" s="27" t="s">
        <v>10</v>
      </c>
    </row>
    <row r="7" spans="1:9" ht="15.75" x14ac:dyDescent="0.25">
      <c r="A7" s="28" t="s">
        <v>1</v>
      </c>
      <c r="B7" s="4">
        <v>1500</v>
      </c>
      <c r="C7" s="4"/>
      <c r="D7" s="4"/>
      <c r="F7" s="4" t="s">
        <v>15</v>
      </c>
      <c r="G7" s="4">
        <v>7476</v>
      </c>
      <c r="H7" s="4">
        <v>6482.07</v>
      </c>
      <c r="I7" s="30"/>
    </row>
    <row r="8" spans="1:9" ht="15.75" x14ac:dyDescent="0.25">
      <c r="A8" s="28" t="s">
        <v>2</v>
      </c>
      <c r="B8" s="5">
        <v>300</v>
      </c>
      <c r="C8" s="5"/>
      <c r="D8" s="5"/>
      <c r="F8" s="5" t="s">
        <v>119</v>
      </c>
      <c r="G8" s="5">
        <v>2716.9</v>
      </c>
      <c r="H8" s="5"/>
      <c r="I8" s="30"/>
    </row>
    <row r="9" spans="1:9" ht="15.75" x14ac:dyDescent="0.25">
      <c r="A9" s="28" t="s">
        <v>3</v>
      </c>
      <c r="B9" s="5">
        <v>900</v>
      </c>
      <c r="C9" s="5"/>
      <c r="D9" s="5"/>
      <c r="F9" s="5" t="s">
        <v>108</v>
      </c>
      <c r="G9" s="5"/>
      <c r="H9" s="5"/>
      <c r="I9" s="30"/>
    </row>
    <row r="10" spans="1:9" ht="15.75" x14ac:dyDescent="0.25">
      <c r="A10" s="28" t="s">
        <v>4</v>
      </c>
      <c r="B10" s="5">
        <v>300</v>
      </c>
      <c r="C10" s="5"/>
      <c r="D10" s="5"/>
      <c r="F10" s="6" t="s">
        <v>110</v>
      </c>
      <c r="G10" s="5">
        <v>1000</v>
      </c>
      <c r="H10" s="5"/>
      <c r="I10" s="30"/>
    </row>
    <row r="11" spans="1:9" ht="16.5" thickBot="1" x14ac:dyDescent="0.3">
      <c r="A11" s="28" t="s">
        <v>48</v>
      </c>
      <c r="B11" s="5">
        <v>1600</v>
      </c>
      <c r="C11" s="5"/>
      <c r="D11" s="5"/>
      <c r="F11" s="8" t="s">
        <v>19</v>
      </c>
      <c r="G11" s="9"/>
      <c r="H11" s="69"/>
      <c r="I11" s="30"/>
    </row>
    <row r="12" spans="1:9" ht="32.25" thickBot="1" x14ac:dyDescent="0.3">
      <c r="A12" s="28" t="s">
        <v>128</v>
      </c>
      <c r="B12" s="5">
        <v>1015</v>
      </c>
      <c r="C12" s="5"/>
      <c r="D12" s="5"/>
      <c r="F12" s="9"/>
      <c r="G12" s="33">
        <f>+SUM(G11:G11)</f>
        <v>0</v>
      </c>
      <c r="H12" s="34">
        <f>SUM(H7:H11)</f>
        <v>6482.07</v>
      </c>
      <c r="I12" s="35">
        <f>SUM(I7:I11)</f>
        <v>0</v>
      </c>
    </row>
    <row r="13" spans="1:9" ht="15.75" x14ac:dyDescent="0.25">
      <c r="A13" s="28" t="s">
        <v>6</v>
      </c>
      <c r="B13" s="5">
        <v>1000</v>
      </c>
      <c r="C13" s="5"/>
      <c r="D13" s="5"/>
      <c r="F13" s="43"/>
      <c r="G13" s="44"/>
      <c r="H13" s="39"/>
      <c r="I13" s="39"/>
    </row>
    <row r="14" spans="1:9" ht="15.75" x14ac:dyDescent="0.25">
      <c r="A14" s="28" t="s">
        <v>7</v>
      </c>
      <c r="B14" s="5">
        <v>250</v>
      </c>
      <c r="C14" s="5">
        <v>105</v>
      </c>
      <c r="D14" s="5"/>
    </row>
    <row r="15" spans="1:9" ht="15.75" x14ac:dyDescent="0.25">
      <c r="A15" s="28" t="s">
        <v>18</v>
      </c>
      <c r="B15" s="5">
        <v>190</v>
      </c>
      <c r="C15" s="5"/>
      <c r="D15" s="5"/>
    </row>
    <row r="16" spans="1:9" ht="15.75" x14ac:dyDescent="0.25">
      <c r="A16" s="28" t="s">
        <v>44</v>
      </c>
      <c r="B16" s="5">
        <v>5000</v>
      </c>
      <c r="C16" s="5"/>
      <c r="D16" s="5"/>
    </row>
    <row r="17" spans="1:10" ht="17.25" customHeight="1" x14ac:dyDescent="0.25">
      <c r="A17" s="28" t="s">
        <v>125</v>
      </c>
      <c r="B17" s="42">
        <v>3000</v>
      </c>
      <c r="C17" s="42"/>
      <c r="D17" s="41"/>
    </row>
    <row r="18" spans="1:10" ht="15.75" x14ac:dyDescent="0.25">
      <c r="A18" s="28" t="s">
        <v>45</v>
      </c>
      <c r="B18" s="42">
        <v>100</v>
      </c>
      <c r="C18" s="42"/>
      <c r="D18" s="17"/>
    </row>
    <row r="19" spans="1:10" ht="19.5" customHeight="1" x14ac:dyDescent="0.25">
      <c r="A19" s="28" t="s">
        <v>126</v>
      </c>
      <c r="B19" s="42">
        <v>2000</v>
      </c>
      <c r="C19" s="42"/>
      <c r="D19" s="17"/>
      <c r="H19" s="16"/>
    </row>
    <row r="20" spans="1:10" ht="15" customHeight="1" x14ac:dyDescent="0.25">
      <c r="A20" s="28" t="s">
        <v>49</v>
      </c>
      <c r="B20" s="42">
        <v>1000</v>
      </c>
      <c r="C20" s="42"/>
      <c r="D20" s="17"/>
    </row>
    <row r="21" spans="1:10" ht="15" customHeight="1" x14ac:dyDescent="0.25">
      <c r="A21" s="28"/>
      <c r="B21" s="42"/>
      <c r="C21" s="42"/>
      <c r="D21" s="17"/>
      <c r="F21" s="20" t="s">
        <v>122</v>
      </c>
    </row>
    <row r="22" spans="1:10" ht="15" customHeight="1" thickBot="1" x14ac:dyDescent="0.3">
      <c r="A22" s="29" t="s">
        <v>8</v>
      </c>
      <c r="B22" s="37"/>
      <c r="C22" s="37"/>
      <c r="D22" s="30"/>
      <c r="G22" s="10" t="s">
        <v>25</v>
      </c>
    </row>
    <row r="23" spans="1:10" ht="15.75" x14ac:dyDescent="0.25">
      <c r="A23" s="28" t="s">
        <v>9</v>
      </c>
      <c r="B23" s="5">
        <v>1000</v>
      </c>
      <c r="C23" s="5"/>
      <c r="D23" s="5"/>
      <c r="F23" s="7"/>
      <c r="G23" s="15"/>
      <c r="H23" s="15"/>
      <c r="I23" s="15"/>
      <c r="J23" s="15"/>
    </row>
    <row r="24" spans="1:10" ht="31.5" x14ac:dyDescent="0.25">
      <c r="A24" s="28" t="s">
        <v>127</v>
      </c>
      <c r="B24" s="5">
        <v>1015</v>
      </c>
      <c r="C24" s="5"/>
      <c r="D24" s="5"/>
      <c r="F24" s="21" t="s">
        <v>26</v>
      </c>
      <c r="G24" s="14" t="s">
        <v>28</v>
      </c>
      <c r="H24" s="14" t="s">
        <v>30</v>
      </c>
      <c r="I24" s="14" t="s">
        <v>31</v>
      </c>
      <c r="J24" s="14" t="s">
        <v>32</v>
      </c>
    </row>
    <row r="25" spans="1:10" ht="15.75" x14ac:dyDescent="0.25">
      <c r="A25" s="28" t="s">
        <v>43</v>
      </c>
      <c r="B25" s="5">
        <v>500</v>
      </c>
      <c r="C25" s="5"/>
      <c r="D25" s="5"/>
      <c r="F25" s="8"/>
      <c r="G25" s="14" t="s">
        <v>29</v>
      </c>
      <c r="H25" s="14" t="s">
        <v>29</v>
      </c>
      <c r="I25" s="14" t="s">
        <v>29</v>
      </c>
      <c r="J25" s="14" t="s">
        <v>29</v>
      </c>
    </row>
    <row r="26" spans="1:10" ht="15.75" x14ac:dyDescent="0.25">
      <c r="A26" s="28" t="s">
        <v>138</v>
      </c>
      <c r="B26" s="5">
        <v>145</v>
      </c>
      <c r="C26" s="5"/>
      <c r="D26" s="5"/>
      <c r="F26" s="8"/>
      <c r="H26" s="8"/>
      <c r="I26" s="8"/>
      <c r="J26" s="8"/>
    </row>
    <row r="27" spans="1:10" ht="15.75" x14ac:dyDescent="0.25">
      <c r="A27" s="28" t="s">
        <v>139</v>
      </c>
      <c r="B27" s="5">
        <v>258</v>
      </c>
      <c r="C27" s="5"/>
      <c r="D27" s="5"/>
      <c r="F27" s="8" t="s">
        <v>33</v>
      </c>
      <c r="G27" s="75">
        <v>6867.35</v>
      </c>
      <c r="H27" s="8"/>
      <c r="I27" s="8"/>
      <c r="J27" s="75">
        <v>6867.35</v>
      </c>
    </row>
    <row r="28" spans="1:10" ht="16.5" thickBot="1" x14ac:dyDescent="0.3">
      <c r="A28" s="31" t="s">
        <v>10</v>
      </c>
      <c r="B28" s="5"/>
      <c r="C28" s="5"/>
      <c r="D28" s="5"/>
      <c r="F28" s="2" t="s">
        <v>27</v>
      </c>
      <c r="G28" s="12">
        <v>11000.05</v>
      </c>
      <c r="H28" s="36">
        <f>-C29</f>
        <v>-105</v>
      </c>
      <c r="I28" s="2">
        <f>+SUM(H7:H11)</f>
        <v>6482.07</v>
      </c>
      <c r="J28" s="2">
        <f>SUM(G28:I28)</f>
        <v>17377.12</v>
      </c>
    </row>
    <row r="29" spans="1:10" ht="16.5" thickBot="1" x14ac:dyDescent="0.3">
      <c r="A29" s="18" t="s">
        <v>11</v>
      </c>
      <c r="B29" s="36">
        <f>+SUM(B7:B28)</f>
        <v>21073</v>
      </c>
      <c r="C29" s="36">
        <f>+SUM(C7:C28)</f>
        <v>105</v>
      </c>
      <c r="D29" s="36">
        <f>+SUM(D7:D28)</f>
        <v>0</v>
      </c>
      <c r="G29" s="2">
        <f>+SUM(G26:G28)</f>
        <v>17867.400000000001</v>
      </c>
      <c r="H29" s="2">
        <f>+SUM(H26:H28)</f>
        <v>-105</v>
      </c>
      <c r="I29" s="2">
        <f>+SUM(H7:H11)</f>
        <v>6482.07</v>
      </c>
      <c r="J29" s="38">
        <f>+SUM(J26:J28)</f>
        <v>24244.47</v>
      </c>
    </row>
    <row r="30" spans="1:10" ht="15.75" x14ac:dyDescent="0.25">
      <c r="A30" s="18"/>
      <c r="B30" s="39"/>
      <c r="C30" s="39"/>
      <c r="D30" s="39"/>
    </row>
    <row r="31" spans="1:10" ht="15.75" x14ac:dyDescent="0.25">
      <c r="A31" s="18"/>
      <c r="B31" s="39"/>
      <c r="C31" s="39"/>
      <c r="D31" s="39"/>
    </row>
    <row r="32" spans="1:10" ht="15.75" x14ac:dyDescent="0.25">
      <c r="A32" s="18"/>
      <c r="B32" s="39"/>
      <c r="C32" s="39"/>
      <c r="D32" s="39"/>
    </row>
    <row r="34" spans="1:2" ht="15.75" x14ac:dyDescent="0.25">
      <c r="A34" s="74" t="s">
        <v>123</v>
      </c>
    </row>
    <row r="35" spans="1:2" ht="15.75" x14ac:dyDescent="0.25">
      <c r="A35" s="18"/>
    </row>
    <row r="36" spans="1:2" ht="15.75" x14ac:dyDescent="0.25">
      <c r="A36" s="18" t="s">
        <v>20</v>
      </c>
      <c r="B36" s="13">
        <v>11000.05</v>
      </c>
    </row>
    <row r="37" spans="1:2" ht="15.75" x14ac:dyDescent="0.25">
      <c r="A37" s="18" t="s">
        <v>124</v>
      </c>
      <c r="B37" s="12">
        <f>+B35+B36</f>
        <v>11000.05</v>
      </c>
    </row>
    <row r="38" spans="1:2" ht="16.5" thickBot="1" x14ac:dyDescent="0.3">
      <c r="A38" s="18" t="s">
        <v>21</v>
      </c>
      <c r="B38" s="34">
        <f>SUM(H7:H11)</f>
        <v>6482.07</v>
      </c>
    </row>
    <row r="39" spans="1:2" ht="15.75" x14ac:dyDescent="0.25">
      <c r="A39" s="18" t="s">
        <v>24</v>
      </c>
      <c r="B39" s="12">
        <f>+B37+B38</f>
        <v>17482.12</v>
      </c>
    </row>
    <row r="40" spans="1:2" ht="15.75" x14ac:dyDescent="0.25">
      <c r="A40" s="18" t="s">
        <v>22</v>
      </c>
    </row>
    <row r="41" spans="1:2" ht="15.75" x14ac:dyDescent="0.25">
      <c r="A41" s="18" t="s">
        <v>23</v>
      </c>
      <c r="B41" s="36">
        <f>+SUM(C7:C28)</f>
        <v>105</v>
      </c>
    </row>
    <row r="42" spans="1:2" ht="15.75" x14ac:dyDescent="0.25">
      <c r="A42" s="18" t="s">
        <v>131</v>
      </c>
      <c r="B42" s="13">
        <f>SUM(B39-B41)</f>
        <v>17377.12</v>
      </c>
    </row>
    <row r="43" spans="1:2" ht="15.75" x14ac:dyDescent="0.25">
      <c r="A43" s="18"/>
    </row>
  </sheetData>
  <pageMargins left="0.7" right="0.7" top="0.75" bottom="0.75" header="0.3" footer="0.3"/>
  <pageSetup paperSize="9" scale="7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3"/>
  <sheetViews>
    <sheetView workbookViewId="0">
      <selection sqref="A1:XFD1048576"/>
    </sheetView>
  </sheetViews>
  <sheetFormatPr defaultColWidth="9.140625" defaultRowHeight="15" x14ac:dyDescent="0.25"/>
  <cols>
    <col min="1" max="1" width="49.28515625" style="19" bestFit="1" customWidth="1"/>
    <col min="2" max="2" width="12" style="75" customWidth="1"/>
    <col min="3" max="4" width="10.7109375" style="75" customWidth="1"/>
    <col min="5" max="5" width="9.140625" style="75"/>
    <col min="6" max="6" width="44.85546875" style="19" customWidth="1"/>
    <col min="7" max="7" width="12.140625" style="75" customWidth="1"/>
    <col min="8" max="8" width="12.5703125" style="75" customWidth="1"/>
    <col min="9" max="9" width="10.42578125" style="75" customWidth="1"/>
    <col min="10" max="16384" width="9.140625" style="75"/>
  </cols>
  <sheetData>
    <row r="2" spans="1:9" ht="15.75" x14ac:dyDescent="0.25">
      <c r="C2" s="1" t="s">
        <v>47</v>
      </c>
    </row>
    <row r="3" spans="1:9" ht="15.75" x14ac:dyDescent="0.25">
      <c r="C3" s="1" t="s">
        <v>184</v>
      </c>
    </row>
    <row r="4" spans="1:9" ht="15.75" thickBot="1" x14ac:dyDescent="0.3"/>
    <row r="5" spans="1:9" ht="15.75" x14ac:dyDescent="0.25">
      <c r="A5" s="22" t="s">
        <v>0</v>
      </c>
      <c r="B5" s="23" t="s">
        <v>12</v>
      </c>
      <c r="C5" s="23" t="s">
        <v>13</v>
      </c>
      <c r="D5" s="24"/>
      <c r="F5" s="22" t="s">
        <v>14</v>
      </c>
      <c r="G5" s="32" t="s">
        <v>16</v>
      </c>
      <c r="H5" s="11" t="s">
        <v>17</v>
      </c>
      <c r="I5" s="24"/>
    </row>
    <row r="6" spans="1:9" ht="16.5" thickBot="1" x14ac:dyDescent="0.3">
      <c r="A6" s="25"/>
      <c r="B6" s="26" t="s">
        <v>120</v>
      </c>
      <c r="C6" s="26" t="s">
        <v>118</v>
      </c>
      <c r="D6" s="27" t="s">
        <v>10</v>
      </c>
      <c r="F6" s="25"/>
      <c r="G6" s="26" t="s">
        <v>120</v>
      </c>
      <c r="H6" s="3" t="s">
        <v>118</v>
      </c>
      <c r="I6" s="27" t="s">
        <v>10</v>
      </c>
    </row>
    <row r="7" spans="1:9" ht="15.75" x14ac:dyDescent="0.25">
      <c r="A7" s="28" t="s">
        <v>1</v>
      </c>
      <c r="B7" s="4">
        <v>1500</v>
      </c>
      <c r="C7" s="4">
        <v>887.54</v>
      </c>
      <c r="D7" s="4"/>
      <c r="F7" s="4" t="s">
        <v>15</v>
      </c>
      <c r="G7" s="4">
        <v>7476</v>
      </c>
      <c r="H7" s="4">
        <v>7476</v>
      </c>
      <c r="I7" s="30"/>
    </row>
    <row r="8" spans="1:9" ht="15.75" x14ac:dyDescent="0.25">
      <c r="A8" s="28" t="s">
        <v>2</v>
      </c>
      <c r="B8" s="5">
        <v>300</v>
      </c>
      <c r="C8" s="5">
        <v>77.91</v>
      </c>
      <c r="D8" s="5"/>
      <c r="F8" s="5" t="s">
        <v>119</v>
      </c>
      <c r="G8" s="5">
        <v>2716.9</v>
      </c>
      <c r="H8" s="5">
        <v>2744.07</v>
      </c>
      <c r="I8" s="30"/>
    </row>
    <row r="9" spans="1:9" ht="15.75" x14ac:dyDescent="0.25">
      <c r="A9" s="28" t="s">
        <v>3</v>
      </c>
      <c r="B9" s="5">
        <v>900</v>
      </c>
      <c r="C9" s="5">
        <v>708.9</v>
      </c>
      <c r="D9" s="5"/>
      <c r="F9" s="5" t="s">
        <v>108</v>
      </c>
      <c r="G9" s="5"/>
      <c r="H9" s="5">
        <v>567.73</v>
      </c>
      <c r="I9" s="30"/>
    </row>
    <row r="10" spans="1:9" ht="15.75" x14ac:dyDescent="0.25">
      <c r="A10" s="28" t="s">
        <v>4</v>
      </c>
      <c r="B10" s="5">
        <v>300</v>
      </c>
      <c r="C10" s="5">
        <v>288.57</v>
      </c>
      <c r="D10" s="5"/>
      <c r="F10" s="6" t="s">
        <v>110</v>
      </c>
      <c r="G10" s="5">
        <v>1000</v>
      </c>
      <c r="I10" s="30"/>
    </row>
    <row r="11" spans="1:9" ht="16.5" thickBot="1" x14ac:dyDescent="0.3">
      <c r="A11" s="28" t="s">
        <v>48</v>
      </c>
      <c r="B11" s="5">
        <v>1600</v>
      </c>
      <c r="C11" s="5">
        <v>1600</v>
      </c>
      <c r="D11" s="5"/>
      <c r="F11" s="8" t="s">
        <v>19</v>
      </c>
      <c r="G11" s="9"/>
      <c r="H11" s="69"/>
      <c r="I11" s="30"/>
    </row>
    <row r="12" spans="1:9" ht="32.25" thickBot="1" x14ac:dyDescent="0.3">
      <c r="A12" s="28" t="s">
        <v>128</v>
      </c>
      <c r="B12" s="5">
        <v>1015</v>
      </c>
      <c r="C12" s="5">
        <v>1011.55</v>
      </c>
      <c r="D12" s="5"/>
      <c r="F12" s="9"/>
      <c r="G12" s="33">
        <f>+SUM(G11:G11)</f>
        <v>0</v>
      </c>
      <c r="H12" s="34">
        <f>SUM(H7:H11)</f>
        <v>10787.8</v>
      </c>
      <c r="I12" s="35">
        <f>SUM(I7:I11)</f>
        <v>0</v>
      </c>
    </row>
    <row r="13" spans="1:9" ht="15.75" x14ac:dyDescent="0.25">
      <c r="A13" s="28" t="s">
        <v>6</v>
      </c>
      <c r="B13" s="5">
        <v>1000</v>
      </c>
      <c r="C13" s="5"/>
      <c r="D13" s="5"/>
      <c r="F13" s="43"/>
      <c r="G13" s="44"/>
      <c r="H13" s="39"/>
      <c r="I13" s="39"/>
    </row>
    <row r="14" spans="1:9" ht="15.75" x14ac:dyDescent="0.25">
      <c r="A14" s="28" t="s">
        <v>7</v>
      </c>
      <c r="B14" s="5">
        <v>250</v>
      </c>
      <c r="C14" s="5">
        <v>425</v>
      </c>
      <c r="D14" s="5"/>
    </row>
    <row r="15" spans="1:9" ht="15.75" x14ac:dyDescent="0.25">
      <c r="A15" s="28" t="s">
        <v>18</v>
      </c>
      <c r="B15" s="5">
        <v>190</v>
      </c>
      <c r="C15" s="5">
        <v>190</v>
      </c>
      <c r="D15" s="5"/>
    </row>
    <row r="16" spans="1:9" ht="15.75" x14ac:dyDescent="0.25">
      <c r="A16" s="28" t="s">
        <v>44</v>
      </c>
      <c r="B16" s="5">
        <v>5000</v>
      </c>
      <c r="C16" s="5"/>
      <c r="D16" s="5"/>
    </row>
    <row r="17" spans="1:10" ht="17.25" customHeight="1" x14ac:dyDescent="0.25">
      <c r="A17" s="28" t="s">
        <v>125</v>
      </c>
      <c r="B17" s="42">
        <v>3000</v>
      </c>
      <c r="C17" s="42"/>
      <c r="D17" s="41"/>
    </row>
    <row r="18" spans="1:10" ht="15.75" x14ac:dyDescent="0.25">
      <c r="A18" s="28" t="s">
        <v>45</v>
      </c>
      <c r="B18" s="42">
        <v>100</v>
      </c>
      <c r="C18" s="42">
        <v>79.08</v>
      </c>
      <c r="D18" s="17"/>
    </row>
    <row r="19" spans="1:10" ht="19.5" customHeight="1" x14ac:dyDescent="0.25">
      <c r="A19" s="28" t="s">
        <v>126</v>
      </c>
      <c r="B19" s="42">
        <v>2000</v>
      </c>
      <c r="C19" s="42"/>
      <c r="D19" s="17"/>
      <c r="H19" s="16"/>
    </row>
    <row r="20" spans="1:10" ht="15" customHeight="1" x14ac:dyDescent="0.25">
      <c r="A20" s="28" t="s">
        <v>49</v>
      </c>
      <c r="B20" s="42">
        <v>1000</v>
      </c>
      <c r="C20" s="42">
        <v>1092</v>
      </c>
      <c r="D20" s="17"/>
    </row>
    <row r="21" spans="1:10" ht="15" customHeight="1" x14ac:dyDescent="0.25">
      <c r="A21" s="28"/>
      <c r="B21" s="42"/>
      <c r="C21" s="42"/>
      <c r="D21" s="17"/>
      <c r="F21" s="20" t="s">
        <v>187</v>
      </c>
    </row>
    <row r="22" spans="1:10" ht="15" customHeight="1" thickBot="1" x14ac:dyDescent="0.3">
      <c r="A22" s="29" t="s">
        <v>8</v>
      </c>
      <c r="B22" s="37"/>
      <c r="C22" s="37"/>
      <c r="D22" s="30"/>
      <c r="G22" s="10" t="s">
        <v>25</v>
      </c>
    </row>
    <row r="23" spans="1:10" ht="15.75" x14ac:dyDescent="0.25">
      <c r="A23" s="28" t="s">
        <v>9</v>
      </c>
      <c r="B23" s="5">
        <v>1000</v>
      </c>
      <c r="C23" s="5">
        <v>559.29999999999995</v>
      </c>
      <c r="D23" s="5"/>
      <c r="F23" s="7"/>
      <c r="G23" s="15"/>
      <c r="H23" s="15"/>
      <c r="I23" s="15"/>
      <c r="J23" s="15"/>
    </row>
    <row r="24" spans="1:10" ht="31.5" x14ac:dyDescent="0.25">
      <c r="A24" s="28" t="s">
        <v>127</v>
      </c>
      <c r="B24" s="5">
        <v>1015</v>
      </c>
      <c r="C24" s="5">
        <v>1015</v>
      </c>
      <c r="D24" s="5"/>
      <c r="F24" s="21" t="s">
        <v>26</v>
      </c>
      <c r="G24" s="14" t="s">
        <v>28</v>
      </c>
      <c r="H24" s="14" t="s">
        <v>30</v>
      </c>
      <c r="I24" s="14" t="s">
        <v>31</v>
      </c>
      <c r="J24" s="14" t="s">
        <v>32</v>
      </c>
    </row>
    <row r="25" spans="1:10" ht="15.75" x14ac:dyDescent="0.25">
      <c r="A25" s="28" t="s">
        <v>43</v>
      </c>
      <c r="B25" s="5">
        <v>500</v>
      </c>
      <c r="C25" s="5">
        <v>376.96</v>
      </c>
      <c r="D25" s="5"/>
      <c r="F25" s="8"/>
      <c r="G25" s="14" t="s">
        <v>29</v>
      </c>
      <c r="H25" s="14" t="s">
        <v>29</v>
      </c>
      <c r="I25" s="14" t="s">
        <v>29</v>
      </c>
      <c r="J25" s="14" t="s">
        <v>29</v>
      </c>
    </row>
    <row r="26" spans="1:10" ht="15.75" x14ac:dyDescent="0.25">
      <c r="A26" s="28" t="s">
        <v>138</v>
      </c>
      <c r="B26" s="5">
        <v>145</v>
      </c>
      <c r="C26" s="5">
        <v>145</v>
      </c>
      <c r="D26" s="5"/>
      <c r="F26" s="8"/>
      <c r="H26" s="8"/>
      <c r="I26" s="8"/>
      <c r="J26" s="8"/>
    </row>
    <row r="27" spans="1:10" ht="15.75" x14ac:dyDescent="0.25">
      <c r="A27" s="28" t="s">
        <v>139</v>
      </c>
      <c r="B27" s="5">
        <v>258</v>
      </c>
      <c r="C27" s="5">
        <v>258</v>
      </c>
      <c r="D27" s="5"/>
      <c r="F27" s="8" t="s">
        <v>33</v>
      </c>
      <c r="G27" s="75">
        <v>6867.35</v>
      </c>
      <c r="H27" s="8"/>
      <c r="I27" s="8"/>
      <c r="J27" s="75">
        <v>6867.35</v>
      </c>
    </row>
    <row r="28" spans="1:10" ht="16.5" thickBot="1" x14ac:dyDescent="0.3">
      <c r="A28" s="31" t="s">
        <v>10</v>
      </c>
      <c r="B28" s="5"/>
      <c r="C28" s="5"/>
      <c r="D28" s="5"/>
      <c r="F28" s="2" t="s">
        <v>27</v>
      </c>
      <c r="G28" s="12">
        <v>11000.05</v>
      </c>
      <c r="H28" s="36">
        <f>-C29</f>
        <v>-8714.81</v>
      </c>
      <c r="I28" s="2">
        <f>+SUM(H7:H11)</f>
        <v>10787.8</v>
      </c>
      <c r="J28" s="2">
        <f>SUM(G28:I28)</f>
        <v>13073.039999999999</v>
      </c>
    </row>
    <row r="29" spans="1:10" ht="16.5" thickBot="1" x14ac:dyDescent="0.3">
      <c r="A29" s="18" t="s">
        <v>11</v>
      </c>
      <c r="B29" s="36">
        <f>+SUM(B7:B28)</f>
        <v>21073</v>
      </c>
      <c r="C29" s="36">
        <f>+SUM(C7:C28)</f>
        <v>8714.81</v>
      </c>
      <c r="D29" s="36">
        <v>921.51</v>
      </c>
      <c r="G29" s="2">
        <f>+SUM(G26:G28)</f>
        <v>17867.400000000001</v>
      </c>
      <c r="H29" s="2">
        <f>+SUM(H26:H28)</f>
        <v>-8714.81</v>
      </c>
      <c r="I29" s="2">
        <f>+SUM(H7:H11)</f>
        <v>10787.8</v>
      </c>
      <c r="J29" s="38">
        <f>+SUM(J26:J28)</f>
        <v>19940.39</v>
      </c>
    </row>
    <row r="30" spans="1:10" ht="15.75" x14ac:dyDescent="0.25">
      <c r="A30" s="18"/>
      <c r="B30" s="39"/>
      <c r="C30" s="39"/>
      <c r="D30" s="39"/>
    </row>
    <row r="31" spans="1:10" ht="15.75" x14ac:dyDescent="0.25">
      <c r="A31" s="18"/>
      <c r="B31" s="39"/>
      <c r="C31" s="39"/>
      <c r="D31" s="39"/>
    </row>
    <row r="32" spans="1:10" ht="15.75" x14ac:dyDescent="0.25">
      <c r="A32" s="18"/>
      <c r="B32" s="39"/>
      <c r="C32" s="39"/>
      <c r="D32" s="39"/>
    </row>
    <row r="34" spans="1:2" ht="15.75" x14ac:dyDescent="0.25">
      <c r="A34" s="74" t="s">
        <v>185</v>
      </c>
    </row>
    <row r="35" spans="1:2" ht="15.75" x14ac:dyDescent="0.25">
      <c r="A35" s="18"/>
    </row>
    <row r="36" spans="1:2" ht="15.75" x14ac:dyDescent="0.25">
      <c r="A36" s="18" t="s">
        <v>20</v>
      </c>
      <c r="B36" s="13">
        <v>11000.05</v>
      </c>
    </row>
    <row r="37" spans="1:2" ht="15.75" x14ac:dyDescent="0.25">
      <c r="A37" s="18" t="s">
        <v>124</v>
      </c>
      <c r="B37" s="12">
        <f>+B35+B36</f>
        <v>11000.05</v>
      </c>
    </row>
    <row r="38" spans="1:2" ht="16.5" thickBot="1" x14ac:dyDescent="0.3">
      <c r="A38" s="18" t="s">
        <v>21</v>
      </c>
      <c r="B38" s="34">
        <f>SUM(H7:H11)</f>
        <v>10787.8</v>
      </c>
    </row>
    <row r="39" spans="1:2" ht="15.75" x14ac:dyDescent="0.25">
      <c r="A39" s="18" t="s">
        <v>24</v>
      </c>
      <c r="B39" s="12">
        <f>+B37+B38</f>
        <v>21787.85</v>
      </c>
    </row>
    <row r="40" spans="1:2" ht="15.75" x14ac:dyDescent="0.25">
      <c r="A40" s="18" t="s">
        <v>22</v>
      </c>
    </row>
    <row r="41" spans="1:2" ht="15.75" x14ac:dyDescent="0.25">
      <c r="A41" s="18" t="s">
        <v>23</v>
      </c>
      <c r="B41" s="36">
        <f>+SUM(C7:C28)</f>
        <v>8714.81</v>
      </c>
    </row>
    <row r="42" spans="1:2" ht="15.75" x14ac:dyDescent="0.25">
      <c r="A42" s="18" t="s">
        <v>186</v>
      </c>
      <c r="B42" s="13">
        <f>SUM(B39-B41)</f>
        <v>13073.039999999999</v>
      </c>
    </row>
    <row r="43" spans="1:2" ht="15.75" x14ac:dyDescent="0.25">
      <c r="A43" s="1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3"/>
  <sheetViews>
    <sheetView workbookViewId="0">
      <selection sqref="A1:XFD1048576"/>
    </sheetView>
  </sheetViews>
  <sheetFormatPr defaultColWidth="9.140625" defaultRowHeight="15" x14ac:dyDescent="0.25"/>
  <cols>
    <col min="1" max="1" width="49.28515625" style="19" bestFit="1" customWidth="1"/>
    <col min="2" max="2" width="12" style="75" customWidth="1"/>
    <col min="3" max="4" width="10.7109375" style="75" customWidth="1"/>
    <col min="5" max="5" width="9.140625" style="75"/>
    <col min="6" max="6" width="44.85546875" style="19" customWidth="1"/>
    <col min="7" max="7" width="12.140625" style="75" customWidth="1"/>
    <col min="8" max="8" width="12.5703125" style="75" customWidth="1"/>
    <col min="9" max="9" width="10.42578125" style="75" customWidth="1"/>
    <col min="10" max="16384" width="9.140625" style="75"/>
  </cols>
  <sheetData>
    <row r="2" spans="1:9" ht="15.75" x14ac:dyDescent="0.25">
      <c r="C2" s="1" t="s">
        <v>47</v>
      </c>
    </row>
    <row r="3" spans="1:9" ht="15.75" x14ac:dyDescent="0.25">
      <c r="C3" s="1" t="s">
        <v>188</v>
      </c>
    </row>
    <row r="4" spans="1:9" ht="15.75" thickBot="1" x14ac:dyDescent="0.3"/>
    <row r="5" spans="1:9" ht="15.75" x14ac:dyDescent="0.25">
      <c r="A5" s="22" t="s">
        <v>0</v>
      </c>
      <c r="B5" s="23" t="s">
        <v>12</v>
      </c>
      <c r="C5" s="23" t="s">
        <v>13</v>
      </c>
      <c r="D5" s="24"/>
      <c r="F5" s="22" t="s">
        <v>14</v>
      </c>
      <c r="G5" s="32" t="s">
        <v>16</v>
      </c>
      <c r="H5" s="11" t="s">
        <v>17</v>
      </c>
      <c r="I5" s="24"/>
    </row>
    <row r="6" spans="1:9" ht="16.5" thickBot="1" x14ac:dyDescent="0.3">
      <c r="A6" s="25"/>
      <c r="B6" s="26" t="s">
        <v>120</v>
      </c>
      <c r="C6" s="26" t="s">
        <v>118</v>
      </c>
      <c r="D6" s="27" t="s">
        <v>10</v>
      </c>
      <c r="F6" s="25"/>
      <c r="G6" s="26" t="s">
        <v>120</v>
      </c>
      <c r="H6" s="3" t="s">
        <v>118</v>
      </c>
      <c r="I6" s="27" t="s">
        <v>10</v>
      </c>
    </row>
    <row r="7" spans="1:9" ht="15.75" x14ac:dyDescent="0.25">
      <c r="A7" s="28" t="s">
        <v>1</v>
      </c>
      <c r="B7" s="4">
        <v>1500</v>
      </c>
      <c r="C7" s="4">
        <v>1115.04</v>
      </c>
      <c r="D7" s="4"/>
      <c r="F7" s="4" t="s">
        <v>15</v>
      </c>
      <c r="G7" s="4">
        <v>7476</v>
      </c>
      <c r="H7" s="4">
        <v>7476</v>
      </c>
      <c r="I7" s="30"/>
    </row>
    <row r="8" spans="1:9" ht="15.75" x14ac:dyDescent="0.25">
      <c r="A8" s="28" t="s">
        <v>2</v>
      </c>
      <c r="B8" s="5">
        <v>300</v>
      </c>
      <c r="C8" s="5">
        <v>77.91</v>
      </c>
      <c r="D8" s="5"/>
      <c r="F8" s="5" t="s">
        <v>119</v>
      </c>
      <c r="G8" s="5">
        <v>2716.9</v>
      </c>
      <c r="H8" s="5">
        <v>2744.07</v>
      </c>
      <c r="I8" s="30"/>
    </row>
    <row r="9" spans="1:9" ht="15.75" x14ac:dyDescent="0.25">
      <c r="A9" s="28" t="s">
        <v>3</v>
      </c>
      <c r="B9" s="5">
        <v>900</v>
      </c>
      <c r="C9" s="5">
        <v>708.9</v>
      </c>
      <c r="D9" s="5"/>
      <c r="F9" s="5" t="s">
        <v>108</v>
      </c>
      <c r="G9" s="5"/>
      <c r="H9" s="5">
        <v>567.73</v>
      </c>
      <c r="I9" s="30"/>
    </row>
    <row r="10" spans="1:9" ht="15.75" x14ac:dyDescent="0.25">
      <c r="A10" s="28" t="s">
        <v>4</v>
      </c>
      <c r="B10" s="5">
        <v>300</v>
      </c>
      <c r="C10" s="5">
        <v>288.57</v>
      </c>
      <c r="D10" s="5"/>
      <c r="F10" s="6" t="s">
        <v>110</v>
      </c>
      <c r="G10" s="5">
        <v>1000</v>
      </c>
      <c r="H10" s="69">
        <v>950</v>
      </c>
      <c r="I10" s="30"/>
    </row>
    <row r="11" spans="1:9" ht="16.5" thickBot="1" x14ac:dyDescent="0.3">
      <c r="A11" s="28" t="s">
        <v>48</v>
      </c>
      <c r="B11" s="5">
        <v>1600</v>
      </c>
      <c r="C11" s="5">
        <v>1600</v>
      </c>
      <c r="D11" s="5"/>
      <c r="F11" s="8" t="s">
        <v>19</v>
      </c>
      <c r="G11" s="9"/>
      <c r="H11" s="69">
        <v>921.51</v>
      </c>
      <c r="I11" s="30"/>
    </row>
    <row r="12" spans="1:9" ht="32.25" thickBot="1" x14ac:dyDescent="0.3">
      <c r="A12" s="28" t="s">
        <v>128</v>
      </c>
      <c r="B12" s="5">
        <v>1015</v>
      </c>
      <c r="C12" s="5">
        <v>1011.55</v>
      </c>
      <c r="D12" s="5"/>
      <c r="F12" s="9"/>
      <c r="G12" s="33">
        <f>+SUM(G11:G11)</f>
        <v>0</v>
      </c>
      <c r="H12" s="34">
        <f>SUM(H7:H11)</f>
        <v>12659.31</v>
      </c>
      <c r="I12" s="35">
        <f>SUM(I7:I11)</f>
        <v>0</v>
      </c>
    </row>
    <row r="13" spans="1:9" ht="15.75" x14ac:dyDescent="0.25">
      <c r="A13" s="28" t="s">
        <v>6</v>
      </c>
      <c r="B13" s="5">
        <v>1000</v>
      </c>
      <c r="C13" s="5"/>
      <c r="D13" s="5"/>
      <c r="F13" s="43"/>
      <c r="G13" s="44"/>
      <c r="H13" s="39"/>
      <c r="I13" s="39"/>
    </row>
    <row r="14" spans="1:9" ht="15.75" x14ac:dyDescent="0.25">
      <c r="A14" s="28" t="s">
        <v>7</v>
      </c>
      <c r="B14" s="5">
        <v>250</v>
      </c>
      <c r="C14" s="5">
        <v>495</v>
      </c>
      <c r="D14" s="5"/>
    </row>
    <row r="15" spans="1:9" ht="15.75" x14ac:dyDescent="0.25">
      <c r="A15" s="28" t="s">
        <v>18</v>
      </c>
      <c r="B15" s="5">
        <v>190</v>
      </c>
      <c r="C15" s="5">
        <v>190</v>
      </c>
      <c r="D15" s="5"/>
    </row>
    <row r="16" spans="1:9" ht="15.75" x14ac:dyDescent="0.25">
      <c r="A16" s="28" t="s">
        <v>44</v>
      </c>
      <c r="B16" s="5">
        <v>5000</v>
      </c>
      <c r="C16" s="5"/>
      <c r="D16" s="5"/>
    </row>
    <row r="17" spans="1:10" ht="17.25" customHeight="1" x14ac:dyDescent="0.25">
      <c r="A17" s="28" t="s">
        <v>125</v>
      </c>
      <c r="B17" s="42">
        <v>3000</v>
      </c>
      <c r="C17" s="42"/>
      <c r="D17" s="41"/>
    </row>
    <row r="18" spans="1:10" ht="15.75" x14ac:dyDescent="0.25">
      <c r="A18" s="28" t="s">
        <v>45</v>
      </c>
      <c r="B18" s="42">
        <v>100</v>
      </c>
      <c r="C18" s="42">
        <v>79.08</v>
      </c>
      <c r="D18" s="17"/>
    </row>
    <row r="19" spans="1:10" ht="19.5" customHeight="1" x14ac:dyDescent="0.25">
      <c r="A19" s="28" t="s">
        <v>126</v>
      </c>
      <c r="B19" s="42">
        <v>2000</v>
      </c>
      <c r="C19" s="42"/>
      <c r="D19" s="17"/>
      <c r="H19" s="16"/>
    </row>
    <row r="20" spans="1:10" ht="15" customHeight="1" x14ac:dyDescent="0.25">
      <c r="A20" s="28" t="s">
        <v>49</v>
      </c>
      <c r="B20" s="42">
        <v>1000</v>
      </c>
      <c r="C20" s="42">
        <v>1872</v>
      </c>
      <c r="D20" s="17"/>
    </row>
    <row r="21" spans="1:10" ht="15" customHeight="1" x14ac:dyDescent="0.25">
      <c r="A21" s="28"/>
      <c r="B21" s="42"/>
      <c r="C21" s="42"/>
      <c r="D21" s="17"/>
      <c r="F21" s="20" t="s">
        <v>191</v>
      </c>
    </row>
    <row r="22" spans="1:10" ht="15" customHeight="1" thickBot="1" x14ac:dyDescent="0.3">
      <c r="A22" s="29" t="s">
        <v>8</v>
      </c>
      <c r="B22" s="37"/>
      <c r="C22" s="37"/>
      <c r="D22" s="30"/>
      <c r="G22" s="10" t="s">
        <v>25</v>
      </c>
    </row>
    <row r="23" spans="1:10" ht="15.75" x14ac:dyDescent="0.25">
      <c r="A23" s="28" t="s">
        <v>9</v>
      </c>
      <c r="B23" s="5">
        <v>1000</v>
      </c>
      <c r="C23" s="5">
        <v>559.29999999999995</v>
      </c>
      <c r="D23" s="5"/>
      <c r="F23" s="7"/>
      <c r="G23" s="15"/>
      <c r="H23" s="15"/>
      <c r="I23" s="15"/>
      <c r="J23" s="15"/>
    </row>
    <row r="24" spans="1:10" ht="31.5" x14ac:dyDescent="0.25">
      <c r="A24" s="28" t="s">
        <v>127</v>
      </c>
      <c r="B24" s="5">
        <v>1015</v>
      </c>
      <c r="C24" s="5">
        <v>1015</v>
      </c>
      <c r="D24" s="5"/>
      <c r="F24" s="21" t="s">
        <v>26</v>
      </c>
      <c r="G24" s="14" t="s">
        <v>28</v>
      </c>
      <c r="H24" s="14" t="s">
        <v>30</v>
      </c>
      <c r="I24" s="14" t="s">
        <v>31</v>
      </c>
      <c r="J24" s="14" t="s">
        <v>32</v>
      </c>
    </row>
    <row r="25" spans="1:10" ht="15.75" x14ac:dyDescent="0.25">
      <c r="A25" s="28" t="s">
        <v>43</v>
      </c>
      <c r="B25" s="5">
        <v>500</v>
      </c>
      <c r="C25" s="5">
        <v>376.96</v>
      </c>
      <c r="D25" s="5"/>
      <c r="F25" s="8"/>
      <c r="G25" s="14" t="s">
        <v>29</v>
      </c>
      <c r="H25" s="14" t="s">
        <v>29</v>
      </c>
      <c r="I25" s="14" t="s">
        <v>29</v>
      </c>
      <c r="J25" s="14" t="s">
        <v>29</v>
      </c>
    </row>
    <row r="26" spans="1:10" ht="15.75" x14ac:dyDescent="0.25">
      <c r="A26" s="28" t="s">
        <v>138</v>
      </c>
      <c r="B26" s="5">
        <v>145</v>
      </c>
      <c r="C26" s="5">
        <v>145</v>
      </c>
      <c r="D26" s="5"/>
      <c r="F26" s="8"/>
      <c r="H26" s="8"/>
      <c r="I26" s="8"/>
      <c r="J26" s="8"/>
    </row>
    <row r="27" spans="1:10" ht="15.75" x14ac:dyDescent="0.25">
      <c r="A27" s="28" t="s">
        <v>139</v>
      </c>
      <c r="B27" s="5">
        <v>258</v>
      </c>
      <c r="C27" s="5">
        <v>258</v>
      </c>
      <c r="D27" s="5"/>
      <c r="F27" s="8" t="s">
        <v>33</v>
      </c>
      <c r="G27" s="75">
        <v>6867.35</v>
      </c>
      <c r="H27" s="8"/>
      <c r="I27" s="8"/>
      <c r="J27" s="75">
        <v>6867.35</v>
      </c>
    </row>
    <row r="28" spans="1:10" ht="16.5" thickBot="1" x14ac:dyDescent="0.3">
      <c r="A28" s="31" t="s">
        <v>10</v>
      </c>
      <c r="B28" s="5"/>
      <c r="C28" s="5"/>
      <c r="D28" s="5"/>
      <c r="F28" s="2" t="s">
        <v>27</v>
      </c>
      <c r="G28" s="12">
        <v>11000.05</v>
      </c>
      <c r="H28" s="36">
        <f>-C29</f>
        <v>-9792.31</v>
      </c>
      <c r="I28" s="2">
        <f>+SUM(H7:H11)</f>
        <v>12659.31</v>
      </c>
      <c r="J28" s="2">
        <f>SUM(G28:I28)</f>
        <v>13867.05</v>
      </c>
    </row>
    <row r="29" spans="1:10" ht="16.5" thickBot="1" x14ac:dyDescent="0.3">
      <c r="A29" s="18" t="s">
        <v>11</v>
      </c>
      <c r="B29" s="36">
        <f>+SUM(B7:B28)</f>
        <v>21073</v>
      </c>
      <c r="C29" s="36">
        <f>+SUM(C7:C28)</f>
        <v>9792.31</v>
      </c>
      <c r="D29" s="36">
        <v>921.51</v>
      </c>
      <c r="G29" s="2">
        <f>+SUM(G26:G28)</f>
        <v>17867.400000000001</v>
      </c>
      <c r="H29" s="2">
        <f>+SUM(H26:H28)</f>
        <v>-9792.31</v>
      </c>
      <c r="I29" s="2">
        <f>+SUM(H7:H11)</f>
        <v>12659.31</v>
      </c>
      <c r="J29" s="38">
        <f>+SUM(J26:J28)</f>
        <v>20734.400000000001</v>
      </c>
    </row>
    <row r="30" spans="1:10" ht="15.75" x14ac:dyDescent="0.25">
      <c r="A30" s="18"/>
      <c r="B30" s="39"/>
      <c r="C30" s="39"/>
      <c r="D30" s="39"/>
    </row>
    <row r="31" spans="1:10" ht="15.75" x14ac:dyDescent="0.25">
      <c r="A31" s="18"/>
      <c r="B31" s="39"/>
      <c r="C31" s="39"/>
      <c r="D31" s="39"/>
    </row>
    <row r="32" spans="1:10" ht="15.75" x14ac:dyDescent="0.25">
      <c r="A32" s="18"/>
      <c r="B32" s="39"/>
      <c r="C32" s="39"/>
      <c r="D32" s="39"/>
    </row>
    <row r="34" spans="1:2" ht="15.75" x14ac:dyDescent="0.25">
      <c r="A34" s="74" t="s">
        <v>189</v>
      </c>
    </row>
    <row r="35" spans="1:2" ht="15.75" x14ac:dyDescent="0.25">
      <c r="A35" s="18"/>
    </row>
    <row r="36" spans="1:2" ht="15.75" x14ac:dyDescent="0.25">
      <c r="A36" s="18" t="s">
        <v>20</v>
      </c>
      <c r="B36" s="13">
        <v>11000.05</v>
      </c>
    </row>
    <row r="37" spans="1:2" ht="15.75" x14ac:dyDescent="0.25">
      <c r="A37" s="18" t="s">
        <v>124</v>
      </c>
      <c r="B37" s="12">
        <f>+B35+B36</f>
        <v>11000.05</v>
      </c>
    </row>
    <row r="38" spans="1:2" ht="16.5" thickBot="1" x14ac:dyDescent="0.3">
      <c r="A38" s="18" t="s">
        <v>21</v>
      </c>
      <c r="B38" s="34">
        <f>SUM(H7:H11)</f>
        <v>12659.31</v>
      </c>
    </row>
    <row r="39" spans="1:2" ht="15.75" x14ac:dyDescent="0.25">
      <c r="A39" s="18" t="s">
        <v>24</v>
      </c>
      <c r="B39" s="12">
        <f>+B37+B38</f>
        <v>23659.360000000001</v>
      </c>
    </row>
    <row r="40" spans="1:2" ht="15.75" x14ac:dyDescent="0.25">
      <c r="A40" s="18" t="s">
        <v>22</v>
      </c>
    </row>
    <row r="41" spans="1:2" ht="15.75" x14ac:dyDescent="0.25">
      <c r="A41" s="18" t="s">
        <v>23</v>
      </c>
      <c r="B41" s="36">
        <f>+SUM(C7:C28)</f>
        <v>9792.31</v>
      </c>
    </row>
    <row r="42" spans="1:2" ht="15.75" x14ac:dyDescent="0.25">
      <c r="A42" s="18" t="s">
        <v>190</v>
      </c>
      <c r="B42" s="13">
        <f>SUM(B39-B41)</f>
        <v>13867.050000000001</v>
      </c>
    </row>
    <row r="43" spans="1:2" ht="15.75" x14ac:dyDescent="0.25">
      <c r="A43" s="1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3"/>
  <sheetViews>
    <sheetView topLeftCell="A27" workbookViewId="0">
      <selection activeCell="C8" sqref="C8"/>
    </sheetView>
  </sheetViews>
  <sheetFormatPr defaultColWidth="9.140625" defaultRowHeight="15" x14ac:dyDescent="0.25"/>
  <cols>
    <col min="1" max="1" width="49.28515625" style="19" bestFit="1" customWidth="1"/>
    <col min="2" max="2" width="12" style="75" customWidth="1"/>
    <col min="3" max="4" width="10.7109375" style="75" customWidth="1"/>
    <col min="5" max="5" width="9.140625" style="75"/>
    <col min="6" max="6" width="44.85546875" style="19" customWidth="1"/>
    <col min="7" max="7" width="12.140625" style="75" customWidth="1"/>
    <col min="8" max="8" width="12.5703125" style="75" customWidth="1"/>
    <col min="9" max="9" width="10.42578125" style="75" customWidth="1"/>
    <col min="10" max="16384" width="9.140625" style="75"/>
  </cols>
  <sheetData>
    <row r="2" spans="1:9" ht="15.75" x14ac:dyDescent="0.25">
      <c r="C2" s="1" t="s">
        <v>47</v>
      </c>
    </row>
    <row r="3" spans="1:9" ht="15.75" x14ac:dyDescent="0.25">
      <c r="C3" s="1" t="s">
        <v>192</v>
      </c>
    </row>
    <row r="4" spans="1:9" ht="15.75" thickBot="1" x14ac:dyDescent="0.3"/>
    <row r="5" spans="1:9" ht="15.75" x14ac:dyDescent="0.25">
      <c r="A5" s="22" t="s">
        <v>0</v>
      </c>
      <c r="B5" s="23" t="s">
        <v>12</v>
      </c>
      <c r="C5" s="23" t="s">
        <v>13</v>
      </c>
      <c r="D5" s="24"/>
      <c r="F5" s="22" t="s">
        <v>14</v>
      </c>
      <c r="G5" s="32" t="s">
        <v>16</v>
      </c>
      <c r="H5" s="11" t="s">
        <v>17</v>
      </c>
      <c r="I5" s="24"/>
    </row>
    <row r="6" spans="1:9" ht="16.5" thickBot="1" x14ac:dyDescent="0.3">
      <c r="A6" s="25"/>
      <c r="B6" s="26" t="s">
        <v>120</v>
      </c>
      <c r="C6" s="26" t="s">
        <v>118</v>
      </c>
      <c r="D6" s="27" t="s">
        <v>10</v>
      </c>
      <c r="F6" s="25"/>
      <c r="G6" s="26" t="s">
        <v>120</v>
      </c>
      <c r="H6" s="3" t="s">
        <v>118</v>
      </c>
      <c r="I6" s="27" t="s">
        <v>10</v>
      </c>
    </row>
    <row r="7" spans="1:9" ht="15.75" x14ac:dyDescent="0.25">
      <c r="A7" s="28" t="s">
        <v>1</v>
      </c>
      <c r="B7" s="4">
        <v>1500</v>
      </c>
      <c r="C7" s="4">
        <v>1342.54</v>
      </c>
      <c r="D7" s="4"/>
      <c r="F7" s="4" t="s">
        <v>15</v>
      </c>
      <c r="G7" s="4">
        <v>7476</v>
      </c>
      <c r="H7" s="4">
        <v>7476</v>
      </c>
      <c r="I7" s="30"/>
    </row>
    <row r="8" spans="1:9" ht="15.75" x14ac:dyDescent="0.25">
      <c r="A8" s="28" t="s">
        <v>2</v>
      </c>
      <c r="B8" s="5">
        <v>300</v>
      </c>
      <c r="C8" s="5">
        <v>77.91</v>
      </c>
      <c r="D8" s="5"/>
      <c r="F8" s="5" t="s">
        <v>119</v>
      </c>
      <c r="G8" s="5">
        <v>2716.9</v>
      </c>
      <c r="H8" s="5">
        <v>2744.07</v>
      </c>
      <c r="I8" s="30"/>
    </row>
    <row r="9" spans="1:9" ht="15.75" x14ac:dyDescent="0.25">
      <c r="A9" s="28" t="s">
        <v>3</v>
      </c>
      <c r="B9" s="5">
        <v>900</v>
      </c>
      <c r="C9" s="5">
        <v>708.9</v>
      </c>
      <c r="D9" s="5"/>
      <c r="F9" s="5" t="s">
        <v>108</v>
      </c>
      <c r="G9" s="5"/>
      <c r="H9" s="5">
        <v>567.73</v>
      </c>
      <c r="I9" s="30"/>
    </row>
    <row r="10" spans="1:9" ht="15.75" x14ac:dyDescent="0.25">
      <c r="A10" s="28" t="s">
        <v>4</v>
      </c>
      <c r="B10" s="5">
        <v>300</v>
      </c>
      <c r="C10" s="5">
        <v>288.57</v>
      </c>
      <c r="D10" s="5"/>
      <c r="F10" s="6" t="s">
        <v>110</v>
      </c>
      <c r="G10" s="5">
        <v>1000</v>
      </c>
      <c r="H10" s="69">
        <v>950</v>
      </c>
      <c r="I10" s="30"/>
    </row>
    <row r="11" spans="1:9" ht="16.5" thickBot="1" x14ac:dyDescent="0.3">
      <c r="A11" s="28" t="s">
        <v>48</v>
      </c>
      <c r="B11" s="5">
        <v>1600</v>
      </c>
      <c r="C11" s="5">
        <v>1600</v>
      </c>
      <c r="D11" s="5"/>
      <c r="F11" s="8" t="s">
        <v>19</v>
      </c>
      <c r="G11" s="9"/>
      <c r="H11" s="69">
        <v>921.51</v>
      </c>
      <c r="I11" s="30"/>
    </row>
    <row r="12" spans="1:9" ht="32.25" thickBot="1" x14ac:dyDescent="0.3">
      <c r="A12" s="28" t="s">
        <v>128</v>
      </c>
      <c r="B12" s="5">
        <v>1015</v>
      </c>
      <c r="C12" s="5">
        <v>1011.55</v>
      </c>
      <c r="D12" s="5"/>
      <c r="F12" s="9"/>
      <c r="G12" s="33">
        <f>+SUM(G11:G11)</f>
        <v>0</v>
      </c>
      <c r="H12" s="34">
        <f>SUM(H7:H11)</f>
        <v>12659.31</v>
      </c>
      <c r="I12" s="35">
        <f>SUM(I7:I11)</f>
        <v>0</v>
      </c>
    </row>
    <row r="13" spans="1:9" ht="15.75" x14ac:dyDescent="0.25">
      <c r="A13" s="28" t="s">
        <v>6</v>
      </c>
      <c r="B13" s="5">
        <v>1000</v>
      </c>
      <c r="C13" s="5"/>
      <c r="D13" s="5"/>
      <c r="F13" s="43"/>
      <c r="G13" s="44"/>
      <c r="H13" s="39"/>
      <c r="I13" s="39"/>
    </row>
    <row r="14" spans="1:9" ht="15.75" x14ac:dyDescent="0.25">
      <c r="A14" s="28" t="s">
        <v>7</v>
      </c>
      <c r="B14" s="5">
        <v>250</v>
      </c>
      <c r="C14" s="5">
        <v>495</v>
      </c>
      <c r="D14" s="5"/>
    </row>
    <row r="15" spans="1:9" ht="15.75" x14ac:dyDescent="0.25">
      <c r="A15" s="28" t="s">
        <v>18</v>
      </c>
      <c r="B15" s="5">
        <v>190</v>
      </c>
      <c r="C15" s="5">
        <v>190</v>
      </c>
      <c r="D15" s="5"/>
    </row>
    <row r="16" spans="1:9" ht="15.75" x14ac:dyDescent="0.25">
      <c r="A16" s="28" t="s">
        <v>44</v>
      </c>
      <c r="B16" s="5">
        <v>5000</v>
      </c>
      <c r="C16" s="5"/>
      <c r="D16" s="5"/>
    </row>
    <row r="17" spans="1:10" ht="17.25" customHeight="1" x14ac:dyDescent="0.25">
      <c r="A17" s="28" t="s">
        <v>125</v>
      </c>
      <c r="B17" s="42">
        <v>3000</v>
      </c>
      <c r="C17" s="42"/>
      <c r="D17" s="41"/>
    </row>
    <row r="18" spans="1:10" ht="15.75" x14ac:dyDescent="0.25">
      <c r="A18" s="28" t="s">
        <v>45</v>
      </c>
      <c r="B18" s="42">
        <v>100</v>
      </c>
      <c r="C18" s="42">
        <v>79.08</v>
      </c>
      <c r="D18" s="17"/>
    </row>
    <row r="19" spans="1:10" ht="19.5" customHeight="1" x14ac:dyDescent="0.25">
      <c r="A19" s="28" t="s">
        <v>126</v>
      </c>
      <c r="B19" s="42">
        <v>2000</v>
      </c>
      <c r="C19" s="42"/>
      <c r="D19" s="17"/>
      <c r="H19" s="16"/>
    </row>
    <row r="20" spans="1:10" ht="15" customHeight="1" x14ac:dyDescent="0.25">
      <c r="A20" s="28" t="s">
        <v>49</v>
      </c>
      <c r="B20" s="42">
        <v>1000</v>
      </c>
      <c r="C20" s="42">
        <v>2292</v>
      </c>
      <c r="D20" s="17"/>
    </row>
    <row r="21" spans="1:10" ht="15" customHeight="1" x14ac:dyDescent="0.25">
      <c r="A21" s="28"/>
      <c r="B21" s="42"/>
      <c r="C21" s="42"/>
      <c r="D21" s="17"/>
      <c r="F21" s="20" t="s">
        <v>193</v>
      </c>
    </row>
    <row r="22" spans="1:10" ht="15" customHeight="1" thickBot="1" x14ac:dyDescent="0.3">
      <c r="A22" s="29" t="s">
        <v>8</v>
      </c>
      <c r="B22" s="37"/>
      <c r="C22" s="37"/>
      <c r="D22" s="30"/>
      <c r="G22" s="10" t="s">
        <v>25</v>
      </c>
    </row>
    <row r="23" spans="1:10" ht="15.75" x14ac:dyDescent="0.25">
      <c r="A23" s="28" t="s">
        <v>9</v>
      </c>
      <c r="B23" s="5">
        <v>1000</v>
      </c>
      <c r="C23" s="5">
        <v>559.29999999999995</v>
      </c>
      <c r="D23" s="5"/>
      <c r="F23" s="7"/>
      <c r="G23" s="15"/>
      <c r="H23" s="15"/>
      <c r="I23" s="15"/>
      <c r="J23" s="15"/>
    </row>
    <row r="24" spans="1:10" ht="31.5" x14ac:dyDescent="0.25">
      <c r="A24" s="28" t="s">
        <v>127</v>
      </c>
      <c r="B24" s="5">
        <v>1015</v>
      </c>
      <c r="C24" s="5">
        <v>1015</v>
      </c>
      <c r="D24" s="5"/>
      <c r="F24" s="21" t="s">
        <v>26</v>
      </c>
      <c r="G24" s="14" t="s">
        <v>28</v>
      </c>
      <c r="H24" s="14" t="s">
        <v>30</v>
      </c>
      <c r="I24" s="14" t="s">
        <v>31</v>
      </c>
      <c r="J24" s="14" t="s">
        <v>32</v>
      </c>
    </row>
    <row r="25" spans="1:10" ht="15.75" x14ac:dyDescent="0.25">
      <c r="A25" s="28" t="s">
        <v>43</v>
      </c>
      <c r="B25" s="5">
        <v>500</v>
      </c>
      <c r="C25" s="5">
        <v>560.55999999999995</v>
      </c>
      <c r="D25" s="5"/>
      <c r="F25" s="8"/>
      <c r="G25" s="14" t="s">
        <v>29</v>
      </c>
      <c r="H25" s="14" t="s">
        <v>29</v>
      </c>
      <c r="I25" s="14" t="s">
        <v>29</v>
      </c>
      <c r="J25" s="14" t="s">
        <v>29</v>
      </c>
    </row>
    <row r="26" spans="1:10" ht="15.75" x14ac:dyDescent="0.25">
      <c r="A26" s="28" t="s">
        <v>138</v>
      </c>
      <c r="B26" s="5">
        <v>145</v>
      </c>
      <c r="C26" s="5">
        <v>145</v>
      </c>
      <c r="D26" s="5"/>
      <c r="F26" s="8"/>
      <c r="H26" s="8"/>
      <c r="I26" s="8"/>
      <c r="J26" s="8"/>
    </row>
    <row r="27" spans="1:10" ht="15.75" x14ac:dyDescent="0.25">
      <c r="A27" s="28" t="s">
        <v>139</v>
      </c>
      <c r="B27" s="5">
        <v>258</v>
      </c>
      <c r="C27" s="5">
        <v>258</v>
      </c>
      <c r="D27" s="5"/>
      <c r="F27" s="8" t="s">
        <v>33</v>
      </c>
      <c r="G27" s="75">
        <v>6867.35</v>
      </c>
      <c r="H27" s="8"/>
      <c r="I27" s="8"/>
      <c r="J27" s="75">
        <v>6867.35</v>
      </c>
    </row>
    <row r="28" spans="1:10" ht="16.5" thickBot="1" x14ac:dyDescent="0.3">
      <c r="A28" s="31" t="s">
        <v>10</v>
      </c>
      <c r="B28" s="5"/>
      <c r="C28" s="5"/>
      <c r="D28" s="5"/>
      <c r="F28" s="2" t="s">
        <v>27</v>
      </c>
      <c r="G28" s="12">
        <v>11000.05</v>
      </c>
      <c r="H28" s="36">
        <f>-C29</f>
        <v>-10623.41</v>
      </c>
      <c r="I28" s="2">
        <f>+SUM(H7:H11)</f>
        <v>12659.31</v>
      </c>
      <c r="J28" s="2">
        <f>SUM(G28:I28)</f>
        <v>13035.949999999999</v>
      </c>
    </row>
    <row r="29" spans="1:10" ht="16.5" thickBot="1" x14ac:dyDescent="0.3">
      <c r="A29" s="18" t="s">
        <v>11</v>
      </c>
      <c r="B29" s="36">
        <f>+SUM(B7:B28)</f>
        <v>21073</v>
      </c>
      <c r="C29" s="36">
        <f>+SUM(C7:C28)</f>
        <v>10623.41</v>
      </c>
      <c r="D29" s="36">
        <v>921.51</v>
      </c>
      <c r="G29" s="2">
        <f>+SUM(G26:G28)</f>
        <v>17867.400000000001</v>
      </c>
      <c r="H29" s="2">
        <f>+SUM(H26:H28)</f>
        <v>-10623.41</v>
      </c>
      <c r="I29" s="2">
        <f>+SUM(H7:H11)</f>
        <v>12659.31</v>
      </c>
      <c r="J29" s="38">
        <f>+SUM(J26:J28)</f>
        <v>19903.3</v>
      </c>
    </row>
    <row r="30" spans="1:10" ht="15.75" x14ac:dyDescent="0.25">
      <c r="A30" s="18"/>
      <c r="B30" s="39"/>
      <c r="C30" s="39"/>
      <c r="D30" s="39"/>
    </row>
    <row r="31" spans="1:10" ht="15.75" x14ac:dyDescent="0.25">
      <c r="A31" s="18"/>
      <c r="B31" s="39"/>
      <c r="C31" s="39"/>
      <c r="D31" s="39"/>
    </row>
    <row r="32" spans="1:10" ht="15.75" x14ac:dyDescent="0.25">
      <c r="A32" s="18"/>
      <c r="B32" s="39"/>
      <c r="C32" s="39"/>
      <c r="D32" s="39"/>
    </row>
    <row r="34" spans="1:2" ht="15.75" x14ac:dyDescent="0.25">
      <c r="A34" s="74" t="s">
        <v>194</v>
      </c>
    </row>
    <row r="35" spans="1:2" ht="15.75" x14ac:dyDescent="0.25">
      <c r="A35" s="18"/>
    </row>
    <row r="36" spans="1:2" ht="15.75" x14ac:dyDescent="0.25">
      <c r="A36" s="18" t="s">
        <v>20</v>
      </c>
      <c r="B36" s="13">
        <v>11000.05</v>
      </c>
    </row>
    <row r="37" spans="1:2" ht="15.75" x14ac:dyDescent="0.25">
      <c r="A37" s="18" t="s">
        <v>124</v>
      </c>
      <c r="B37" s="12">
        <f>+B35+B36</f>
        <v>11000.05</v>
      </c>
    </row>
    <row r="38" spans="1:2" ht="16.5" thickBot="1" x14ac:dyDescent="0.3">
      <c r="A38" s="18" t="s">
        <v>21</v>
      </c>
      <c r="B38" s="34">
        <f>SUM(H7:H11)</f>
        <v>12659.31</v>
      </c>
    </row>
    <row r="39" spans="1:2" ht="15.75" x14ac:dyDescent="0.25">
      <c r="A39" s="18" t="s">
        <v>24</v>
      </c>
      <c r="B39" s="12">
        <f>+B37+B38</f>
        <v>23659.360000000001</v>
      </c>
    </row>
    <row r="40" spans="1:2" ht="15.75" x14ac:dyDescent="0.25">
      <c r="A40" s="18" t="s">
        <v>22</v>
      </c>
    </row>
    <row r="41" spans="1:2" ht="15.75" x14ac:dyDescent="0.25">
      <c r="A41" s="18" t="s">
        <v>23</v>
      </c>
      <c r="B41" s="36">
        <f>+SUM(C7:C28)</f>
        <v>10623.41</v>
      </c>
    </row>
    <row r="42" spans="1:2" ht="15.75" x14ac:dyDescent="0.25">
      <c r="A42" s="18" t="s">
        <v>195</v>
      </c>
      <c r="B42" s="13">
        <f>SUM(B39-B41)</f>
        <v>13035.95</v>
      </c>
    </row>
    <row r="43" spans="1:2" ht="15.75" x14ac:dyDescent="0.25">
      <c r="A43" s="18"/>
    </row>
  </sheetData>
  <pageMargins left="0.7" right="0.7" top="0.75" bottom="0.75" header="0.3" footer="0.3"/>
  <pageSetup scale="6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6"/>
  <sheetViews>
    <sheetView tabSelected="1" workbookViewId="0">
      <selection activeCell="C96" sqref="C96"/>
    </sheetView>
  </sheetViews>
  <sheetFormatPr defaultColWidth="9.140625" defaultRowHeight="15" x14ac:dyDescent="0.25"/>
  <cols>
    <col min="1" max="1" width="9.140625" style="46"/>
    <col min="2" max="2" width="12.28515625" style="47" customWidth="1"/>
    <col min="3" max="3" width="47.5703125" style="46" customWidth="1"/>
    <col min="4" max="4" width="10.7109375" style="46" customWidth="1"/>
    <col min="5" max="5" width="11" style="46" customWidth="1"/>
    <col min="6" max="6" width="9.140625" style="49"/>
    <col min="7" max="7" width="11.7109375" style="47" customWidth="1"/>
    <col min="8" max="8" width="12.140625" style="46" customWidth="1"/>
    <col min="9" max="9" width="12.5703125" style="46" customWidth="1"/>
    <col min="10" max="10" width="10.42578125" style="46" customWidth="1"/>
    <col min="11" max="11" width="9.140625" style="46"/>
  </cols>
  <sheetData>
    <row r="1" spans="2:10" s="46" customFormat="1" x14ac:dyDescent="0.25">
      <c r="B1" s="47"/>
      <c r="C1" s="48"/>
      <c r="D1" s="48"/>
      <c r="F1" s="49"/>
      <c r="G1" s="47"/>
    </row>
    <row r="2" spans="2:10" s="46" customFormat="1" x14ac:dyDescent="0.25">
      <c r="B2" s="47"/>
      <c r="C2" s="48" t="s">
        <v>104</v>
      </c>
      <c r="D2" s="48"/>
      <c r="F2" s="49"/>
      <c r="G2" s="47"/>
    </row>
    <row r="3" spans="2:10" s="46" customFormat="1" ht="15.75" x14ac:dyDescent="0.25">
      <c r="B3" s="50"/>
      <c r="C3" s="48" t="s">
        <v>51</v>
      </c>
      <c r="D3" s="48"/>
      <c r="F3" s="49"/>
      <c r="G3" s="50"/>
      <c r="H3" s="51"/>
      <c r="I3" s="54"/>
    </row>
    <row r="4" spans="2:10" s="46" customFormat="1" ht="15.75" x14ac:dyDescent="0.25">
      <c r="B4" s="47"/>
      <c r="C4" s="48" t="s">
        <v>197</v>
      </c>
      <c r="D4" s="48"/>
      <c r="E4" s="52"/>
      <c r="F4" s="49"/>
      <c r="G4" s="47"/>
      <c r="H4" s="52"/>
      <c r="I4" s="54"/>
      <c r="J4" s="52"/>
    </row>
    <row r="5" spans="2:10" s="46" customFormat="1" ht="15.75" x14ac:dyDescent="0.25">
      <c r="B5" s="53"/>
      <c r="C5" s="53"/>
      <c r="D5" s="53"/>
      <c r="E5" s="53"/>
      <c r="F5" s="49"/>
      <c r="G5" s="53"/>
      <c r="H5" s="54"/>
      <c r="I5" s="54"/>
    </row>
    <row r="6" spans="2:10" s="46" customFormat="1" ht="15.75" x14ac:dyDescent="0.25">
      <c r="B6" s="55" t="s">
        <v>52</v>
      </c>
      <c r="C6" s="56" t="s">
        <v>53</v>
      </c>
      <c r="D6" s="53"/>
      <c r="E6" s="55" t="s">
        <v>196</v>
      </c>
      <c r="F6" s="49"/>
      <c r="G6" s="53"/>
      <c r="H6" s="53"/>
      <c r="I6" s="53"/>
    </row>
    <row r="7" spans="2:10" s="46" customFormat="1" ht="15.75" x14ac:dyDescent="0.25">
      <c r="B7" s="56" t="s">
        <v>29</v>
      </c>
      <c r="C7" s="53"/>
      <c r="D7" s="53"/>
      <c r="E7" s="56" t="s">
        <v>29</v>
      </c>
      <c r="F7" s="49"/>
      <c r="G7" s="53"/>
      <c r="H7" s="53"/>
      <c r="I7" s="53"/>
    </row>
    <row r="8" spans="2:10" s="46" customFormat="1" ht="15.75" x14ac:dyDescent="0.25">
      <c r="B8" s="46">
        <v>10192.9</v>
      </c>
      <c r="C8" s="58" t="s">
        <v>54</v>
      </c>
      <c r="D8" s="57"/>
      <c r="E8" s="46">
        <v>7476</v>
      </c>
      <c r="F8" s="49"/>
      <c r="G8" s="53"/>
      <c r="H8" s="53"/>
      <c r="I8" s="53"/>
    </row>
    <row r="9" spans="2:10" s="46" customFormat="1" ht="15.75" x14ac:dyDescent="0.25">
      <c r="B9" s="46">
        <v>1622.22</v>
      </c>
      <c r="C9" s="58" t="s">
        <v>205</v>
      </c>
      <c r="D9" s="57"/>
      <c r="E9" s="46">
        <v>2744.07</v>
      </c>
      <c r="F9" s="49"/>
      <c r="G9" s="53"/>
      <c r="H9" s="53"/>
      <c r="I9" s="53"/>
    </row>
    <row r="10" spans="2:10" s="46" customFormat="1" ht="15.75" x14ac:dyDescent="0.25">
      <c r="C10" s="58" t="s">
        <v>206</v>
      </c>
      <c r="D10" s="57"/>
      <c r="E10" s="46">
        <v>950</v>
      </c>
      <c r="F10" s="49"/>
      <c r="G10" s="54"/>
    </row>
    <row r="11" spans="2:10" s="46" customFormat="1" ht="15.75" x14ac:dyDescent="0.25">
      <c r="C11" s="58" t="s">
        <v>207</v>
      </c>
      <c r="D11" s="57"/>
      <c r="E11" s="46">
        <v>567.73</v>
      </c>
      <c r="F11" s="49"/>
      <c r="G11" s="60"/>
      <c r="H11" s="53"/>
    </row>
    <row r="12" spans="2:10" s="46" customFormat="1" ht="15.75" x14ac:dyDescent="0.25">
      <c r="B12" s="46">
        <v>713.51</v>
      </c>
      <c r="C12" s="59" t="s">
        <v>198</v>
      </c>
      <c r="D12" s="57"/>
      <c r="E12" s="46">
        <v>921.51</v>
      </c>
      <c r="F12" s="49"/>
      <c r="G12" s="60"/>
      <c r="H12" s="53"/>
    </row>
    <row r="13" spans="2:10" s="46" customFormat="1" ht="15.75" x14ac:dyDescent="0.25">
      <c r="B13" s="57"/>
      <c r="C13" s="58"/>
      <c r="D13" s="57"/>
      <c r="E13" s="57"/>
      <c r="F13" s="49"/>
      <c r="G13" s="47"/>
    </row>
    <row r="14" spans="2:10" s="46" customFormat="1" ht="15.75" x14ac:dyDescent="0.25">
      <c r="B14" s="61">
        <f>SUM(B8:B13)</f>
        <v>12528.63</v>
      </c>
      <c r="C14" s="53"/>
      <c r="D14" s="53"/>
      <c r="E14" s="77">
        <f>SUM(E8:E13)</f>
        <v>12659.31</v>
      </c>
      <c r="F14" s="49"/>
      <c r="G14" s="47"/>
    </row>
    <row r="15" spans="2:10" s="46" customFormat="1" ht="15.75" x14ac:dyDescent="0.25">
      <c r="B15" s="62"/>
      <c r="C15" s="53"/>
      <c r="D15" s="53"/>
      <c r="E15" s="53"/>
      <c r="F15" s="49"/>
      <c r="G15" s="47"/>
    </row>
    <row r="16" spans="2:10" s="46" customFormat="1" ht="15.75" x14ac:dyDescent="0.25">
      <c r="B16" s="54"/>
      <c r="F16" s="49"/>
      <c r="G16" s="49" t="s">
        <v>56</v>
      </c>
    </row>
    <row r="17" spans="2:11" s="46" customFormat="1" ht="15.75" x14ac:dyDescent="0.25">
      <c r="B17" s="54"/>
      <c r="F17" s="49"/>
      <c r="G17" s="49"/>
    </row>
    <row r="18" spans="2:11" s="46" customFormat="1" ht="15.75" x14ac:dyDescent="0.25">
      <c r="B18" s="54"/>
      <c r="C18" s="48"/>
      <c r="E18" s="48"/>
      <c r="G18" s="49"/>
      <c r="H18" s="47"/>
      <c r="I18" s="59"/>
      <c r="J18" s="59"/>
      <c r="K18" s="59"/>
    </row>
    <row r="19" spans="2:11" s="46" customFormat="1" ht="15.75" x14ac:dyDescent="0.25">
      <c r="B19" s="54"/>
      <c r="C19" s="48" t="s">
        <v>104</v>
      </c>
      <c r="E19" s="48"/>
      <c r="G19" s="49"/>
      <c r="H19" s="47"/>
      <c r="I19" s="59"/>
      <c r="J19" s="59"/>
      <c r="K19" s="59"/>
    </row>
    <row r="20" spans="2:11" s="46" customFormat="1" ht="15.75" x14ac:dyDescent="0.25">
      <c r="B20" s="54"/>
      <c r="C20" s="48" t="s">
        <v>51</v>
      </c>
      <c r="D20" s="63"/>
      <c r="E20" s="48"/>
      <c r="G20" s="49"/>
      <c r="H20" s="50"/>
      <c r="I20" s="59"/>
      <c r="J20" s="59"/>
      <c r="K20" s="59"/>
    </row>
    <row r="21" spans="2:11" s="46" customFormat="1" ht="15.75" x14ac:dyDescent="0.25">
      <c r="B21" s="54"/>
      <c r="C21" s="48" t="s">
        <v>197</v>
      </c>
      <c r="D21" s="52"/>
      <c r="E21" s="48"/>
      <c r="F21" s="52"/>
      <c r="G21" s="49"/>
      <c r="H21" s="47"/>
      <c r="I21" s="59"/>
      <c r="J21" s="59"/>
      <c r="K21" s="59"/>
    </row>
    <row r="22" spans="2:11" s="46" customFormat="1" ht="15.75" x14ac:dyDescent="0.25">
      <c r="B22" s="54"/>
      <c r="C22" s="64"/>
      <c r="F22" s="49"/>
      <c r="G22" s="60"/>
      <c r="H22" s="60"/>
      <c r="I22" s="60"/>
      <c r="J22" s="60"/>
      <c r="K22" s="60"/>
    </row>
    <row r="23" spans="2:11" s="46" customFormat="1" x14ac:dyDescent="0.25">
      <c r="B23" s="56" t="s">
        <v>29</v>
      </c>
      <c r="C23" s="56" t="s">
        <v>57</v>
      </c>
      <c r="D23" s="56"/>
      <c r="E23" s="56" t="s">
        <v>29</v>
      </c>
      <c r="F23" s="49"/>
      <c r="G23" s="60"/>
      <c r="H23" s="60"/>
      <c r="I23" s="60"/>
      <c r="J23" s="60"/>
      <c r="K23" s="60"/>
    </row>
    <row r="24" spans="2:11" s="46" customFormat="1" x14ac:dyDescent="0.25">
      <c r="B24" s="46">
        <v>1879.92</v>
      </c>
      <c r="C24" s="58" t="s">
        <v>58</v>
      </c>
      <c r="E24" s="46">
        <v>1420.45</v>
      </c>
      <c r="F24" s="49"/>
      <c r="G24" s="60"/>
      <c r="H24" s="60"/>
      <c r="I24" s="60"/>
      <c r="J24" s="60"/>
      <c r="K24" s="60"/>
    </row>
    <row r="25" spans="2:11" s="46" customFormat="1" x14ac:dyDescent="0.25">
      <c r="B25" s="46">
        <v>309.76</v>
      </c>
      <c r="C25" s="58" t="s">
        <v>55</v>
      </c>
      <c r="F25" s="49"/>
      <c r="G25" s="60"/>
      <c r="H25" s="60"/>
      <c r="I25" s="60"/>
      <c r="J25" s="60"/>
      <c r="K25" s="60"/>
    </row>
    <row r="26" spans="2:11" s="46" customFormat="1" ht="25.5" x14ac:dyDescent="0.25">
      <c r="B26" s="46">
        <v>229.2</v>
      </c>
      <c r="C26" s="58" t="s">
        <v>208</v>
      </c>
      <c r="E26" s="46">
        <v>560.55999999999995</v>
      </c>
      <c r="F26" s="49"/>
      <c r="G26" s="60"/>
      <c r="H26" s="60"/>
      <c r="I26" s="60"/>
      <c r="J26" s="60"/>
      <c r="K26" s="60"/>
    </row>
    <row r="27" spans="2:11" s="46" customFormat="1" x14ac:dyDescent="0.25">
      <c r="C27" s="58" t="s">
        <v>6</v>
      </c>
      <c r="E27" s="46">
        <v>0</v>
      </c>
      <c r="F27" s="49"/>
      <c r="G27" s="60"/>
      <c r="H27" s="60"/>
      <c r="I27" s="60"/>
      <c r="J27" s="60"/>
      <c r="K27" s="60"/>
    </row>
    <row r="28" spans="2:11" s="46" customFormat="1" x14ac:dyDescent="0.25">
      <c r="B28" s="46">
        <v>5038</v>
      </c>
      <c r="C28" s="58" t="s">
        <v>105</v>
      </c>
      <c r="F28" s="49"/>
      <c r="G28" s="60"/>
      <c r="H28" s="60"/>
      <c r="I28" s="60"/>
      <c r="J28" s="60"/>
      <c r="K28" s="60"/>
    </row>
    <row r="29" spans="2:11" s="46" customFormat="1" x14ac:dyDescent="0.25">
      <c r="B29" s="46">
        <v>282.55</v>
      </c>
      <c r="C29" s="58" t="s">
        <v>59</v>
      </c>
      <c r="E29" s="46">
        <v>288.57</v>
      </c>
      <c r="F29" s="49"/>
      <c r="G29" s="47"/>
      <c r="H29" s="60"/>
      <c r="I29" s="60"/>
      <c r="J29" s="60"/>
    </row>
    <row r="30" spans="2:11" s="46" customFormat="1" x14ac:dyDescent="0.25">
      <c r="B30" s="46">
        <v>1600</v>
      </c>
      <c r="C30" s="58" t="s">
        <v>60</v>
      </c>
      <c r="E30" s="46">
        <v>1600</v>
      </c>
      <c r="F30" s="49"/>
      <c r="G30" s="47"/>
    </row>
    <row r="31" spans="2:11" s="46" customFormat="1" x14ac:dyDescent="0.25">
      <c r="C31" s="58" t="s">
        <v>5</v>
      </c>
      <c r="F31" s="49"/>
      <c r="G31" s="47"/>
    </row>
    <row r="32" spans="2:11" s="46" customFormat="1" x14ac:dyDescent="0.25">
      <c r="B32" s="46">
        <v>674.21</v>
      </c>
      <c r="C32" s="58" t="s">
        <v>61</v>
      </c>
      <c r="E32" s="46">
        <v>708.9</v>
      </c>
      <c r="F32" s="49"/>
      <c r="G32" s="47"/>
    </row>
    <row r="33" spans="2:7" s="46" customFormat="1" x14ac:dyDescent="0.25">
      <c r="B33" s="46">
        <v>110</v>
      </c>
      <c r="C33" s="58" t="s">
        <v>62</v>
      </c>
      <c r="E33" s="46">
        <v>495</v>
      </c>
      <c r="F33" s="49"/>
      <c r="G33" s="47"/>
    </row>
    <row r="34" spans="2:7" s="46" customFormat="1" x14ac:dyDescent="0.25">
      <c r="B34" s="46">
        <v>439</v>
      </c>
      <c r="C34" s="58" t="s">
        <v>109</v>
      </c>
      <c r="E34" s="46">
        <v>145</v>
      </c>
      <c r="F34" s="49"/>
      <c r="G34" s="47"/>
    </row>
    <row r="35" spans="2:7" s="46" customFormat="1" x14ac:dyDescent="0.25">
      <c r="B35" s="46">
        <v>1775.24</v>
      </c>
      <c r="C35" s="58" t="s">
        <v>106</v>
      </c>
      <c r="E35" s="46">
        <v>0</v>
      </c>
      <c r="F35" s="49"/>
      <c r="G35" s="47"/>
    </row>
    <row r="36" spans="2:7" s="46" customFormat="1" ht="25.5" x14ac:dyDescent="0.25">
      <c r="B36" s="46">
        <v>420</v>
      </c>
      <c r="C36" s="58" t="s">
        <v>107</v>
      </c>
      <c r="E36" s="46">
        <v>2292</v>
      </c>
      <c r="F36" s="49"/>
      <c r="G36" s="47"/>
    </row>
    <row r="37" spans="2:7" s="46" customFormat="1" x14ac:dyDescent="0.25">
      <c r="B37" s="46">
        <v>160</v>
      </c>
      <c r="C37" s="58" t="s">
        <v>63</v>
      </c>
      <c r="E37" s="46">
        <v>190</v>
      </c>
      <c r="F37" s="49"/>
      <c r="G37" s="47"/>
    </row>
    <row r="38" spans="2:7" s="46" customFormat="1" x14ac:dyDescent="0.25">
      <c r="C38" s="58" t="s">
        <v>50</v>
      </c>
      <c r="E38" s="46">
        <v>1015</v>
      </c>
      <c r="F38" s="49"/>
      <c r="G38" s="47"/>
    </row>
    <row r="39" spans="2:7" s="46" customFormat="1" x14ac:dyDescent="0.25">
      <c r="C39" s="58" t="s">
        <v>64</v>
      </c>
      <c r="D39" s="46">
        <v>-921.51</v>
      </c>
      <c r="F39" s="49"/>
      <c r="G39" s="47"/>
    </row>
    <row r="40" spans="2:7" s="46" customFormat="1" x14ac:dyDescent="0.25">
      <c r="C40" s="58" t="s">
        <v>139</v>
      </c>
      <c r="E40" s="46">
        <v>258</v>
      </c>
      <c r="F40" s="49"/>
      <c r="G40" s="47"/>
    </row>
    <row r="41" spans="2:7" s="46" customFormat="1" x14ac:dyDescent="0.25">
      <c r="C41" s="58" t="s">
        <v>45</v>
      </c>
      <c r="F41" s="49"/>
      <c r="G41" s="47"/>
    </row>
    <row r="42" spans="2:7" s="46" customFormat="1" x14ac:dyDescent="0.25">
      <c r="C42" s="58" t="s">
        <v>209</v>
      </c>
      <c r="E42" s="46">
        <v>1011.55</v>
      </c>
      <c r="F42" s="49"/>
      <c r="G42" s="47"/>
    </row>
    <row r="43" spans="2:7" s="46" customFormat="1" ht="15.75" x14ac:dyDescent="0.25">
      <c r="B43" s="61"/>
      <c r="E43" s="76">
        <f>SUM(E24:E42)</f>
        <v>9985.0299999999988</v>
      </c>
      <c r="F43" s="49"/>
      <c r="G43" s="47"/>
    </row>
    <row r="44" spans="2:7" s="46" customFormat="1" x14ac:dyDescent="0.25">
      <c r="B44" s="47"/>
      <c r="F44" s="49"/>
      <c r="G44" s="47"/>
    </row>
    <row r="45" spans="2:7" s="46" customFormat="1" x14ac:dyDescent="0.25">
      <c r="B45" s="47"/>
      <c r="F45" s="49"/>
      <c r="G45" s="47"/>
    </row>
    <row r="46" spans="2:7" s="46" customFormat="1" x14ac:dyDescent="0.25">
      <c r="B46" s="47"/>
      <c r="F46" s="49"/>
      <c r="G46" s="47"/>
    </row>
    <row r="47" spans="2:7" s="46" customFormat="1" x14ac:dyDescent="0.25">
      <c r="B47" s="47"/>
      <c r="F47" s="49"/>
    </row>
    <row r="48" spans="2:7" s="46" customFormat="1" x14ac:dyDescent="0.25">
      <c r="B48" s="47"/>
      <c r="F48" s="49"/>
      <c r="G48" s="49"/>
    </row>
    <row r="49" spans="1:11" s="46" customFormat="1" x14ac:dyDescent="0.25">
      <c r="B49" s="47"/>
      <c r="F49" s="49"/>
      <c r="G49" s="49"/>
    </row>
    <row r="50" spans="1:11" s="46" customFormat="1" x14ac:dyDescent="0.25">
      <c r="B50" s="47"/>
      <c r="C50" s="48"/>
      <c r="F50" s="49"/>
      <c r="G50" s="47"/>
    </row>
    <row r="59" spans="1:11" s="45" customFormat="1" x14ac:dyDescent="0.25">
      <c r="A59" s="46"/>
      <c r="B59" s="47"/>
      <c r="C59" s="46"/>
      <c r="D59" s="46"/>
      <c r="E59" s="46"/>
      <c r="F59" s="49"/>
      <c r="G59" s="47"/>
      <c r="H59" s="46"/>
      <c r="I59" s="46"/>
      <c r="J59" s="46"/>
      <c r="K59" s="46"/>
    </row>
    <row r="60" spans="1:11" s="45" customFormat="1" x14ac:dyDescent="0.25">
      <c r="A60" s="46"/>
      <c r="B60" s="47"/>
      <c r="C60" s="46"/>
      <c r="D60" s="46"/>
      <c r="E60" s="46"/>
      <c r="F60" s="49"/>
      <c r="G60" s="47"/>
      <c r="H60" s="46"/>
      <c r="I60" s="46"/>
      <c r="J60" s="46"/>
      <c r="K60" s="46"/>
    </row>
    <row r="61" spans="1:11" s="45" customFormat="1" x14ac:dyDescent="0.25">
      <c r="A61" s="46"/>
      <c r="B61" s="47"/>
      <c r="C61" s="46"/>
      <c r="D61" s="46"/>
      <c r="E61" s="46"/>
      <c r="F61" s="49"/>
      <c r="G61" s="47"/>
      <c r="H61" s="46"/>
      <c r="I61" s="46"/>
      <c r="J61" s="46"/>
      <c r="K61" s="46"/>
    </row>
    <row r="62" spans="1:11" s="45" customFormat="1" x14ac:dyDescent="0.25">
      <c r="A62" s="46"/>
      <c r="B62" s="47"/>
      <c r="C62" s="46"/>
      <c r="D62" s="46"/>
      <c r="E62" s="46"/>
      <c r="F62" s="49"/>
      <c r="G62" s="47"/>
      <c r="H62" s="46"/>
      <c r="I62" s="46"/>
      <c r="J62" s="46"/>
      <c r="K62" s="46"/>
    </row>
    <row r="63" spans="1:11" s="46" customFormat="1" x14ac:dyDescent="0.25">
      <c r="B63" s="47"/>
      <c r="C63" s="48" t="s">
        <v>104</v>
      </c>
      <c r="F63" s="49"/>
      <c r="G63" s="47"/>
    </row>
    <row r="64" spans="1:11" s="46" customFormat="1" x14ac:dyDescent="0.25">
      <c r="B64" s="47"/>
      <c r="C64" s="48" t="s">
        <v>51</v>
      </c>
      <c r="F64" s="49"/>
      <c r="G64" s="47"/>
    </row>
    <row r="65" spans="2:7" s="46" customFormat="1" x14ac:dyDescent="0.25">
      <c r="B65" s="47"/>
      <c r="C65" s="48" t="s">
        <v>197</v>
      </c>
      <c r="F65" s="49"/>
      <c r="G65" s="47"/>
    </row>
    <row r="67" spans="2:7" s="46" customFormat="1" x14ac:dyDescent="0.25">
      <c r="B67" s="55" t="s">
        <v>52</v>
      </c>
      <c r="C67" s="65" t="s">
        <v>66</v>
      </c>
      <c r="D67" s="55" t="s">
        <v>196</v>
      </c>
      <c r="E67" s="55"/>
      <c r="F67" s="49"/>
      <c r="G67" s="47"/>
    </row>
    <row r="68" spans="2:7" s="46" customFormat="1" x14ac:dyDescent="0.25">
      <c r="B68" s="56" t="s">
        <v>29</v>
      </c>
      <c r="D68" s="56" t="s">
        <v>29</v>
      </c>
      <c r="E68" s="56"/>
      <c r="F68" s="49"/>
      <c r="G68" s="47"/>
    </row>
    <row r="69" spans="2:7" s="46" customFormat="1" ht="15.75" x14ac:dyDescent="0.25">
      <c r="B69" s="64">
        <v>11389.3</v>
      </c>
      <c r="C69" s="46" t="s">
        <v>199</v>
      </c>
      <c r="D69" s="64">
        <v>11000.05</v>
      </c>
      <c r="F69" s="49"/>
      <c r="G69" s="47"/>
    </row>
    <row r="70" spans="2:7" s="46" customFormat="1" ht="15.75" x14ac:dyDescent="0.25">
      <c r="B70" s="61">
        <v>12528.63</v>
      </c>
      <c r="C70" s="46" t="s">
        <v>67</v>
      </c>
      <c r="D70" s="61">
        <v>12659.31</v>
      </c>
      <c r="F70" s="49"/>
      <c r="G70" s="47"/>
    </row>
    <row r="71" spans="2:7" s="46" customFormat="1" x14ac:dyDescent="0.25">
      <c r="B71" s="49"/>
      <c r="D71" s="49"/>
      <c r="F71" s="49"/>
      <c r="G71" s="47"/>
    </row>
    <row r="72" spans="2:7" s="46" customFormat="1" ht="15.75" x14ac:dyDescent="0.25">
      <c r="B72" s="61">
        <v>12917.88</v>
      </c>
      <c r="C72" s="46" t="s">
        <v>68</v>
      </c>
      <c r="D72" s="61">
        <v>10623.41</v>
      </c>
      <c r="F72" s="49"/>
      <c r="G72" s="47"/>
    </row>
    <row r="73" spans="2:7" s="46" customFormat="1" x14ac:dyDescent="0.25">
      <c r="B73" s="49">
        <v>11000.05</v>
      </c>
      <c r="C73" s="46" t="s">
        <v>200</v>
      </c>
      <c r="D73" s="49">
        <v>13035.95</v>
      </c>
      <c r="F73" s="49"/>
      <c r="G73" s="47"/>
    </row>
    <row r="74" spans="2:7" s="46" customFormat="1" x14ac:dyDescent="0.25">
      <c r="B74" s="49"/>
      <c r="D74" s="49"/>
      <c r="F74" s="49"/>
      <c r="G74" s="47"/>
    </row>
    <row r="75" spans="2:7" s="46" customFormat="1" x14ac:dyDescent="0.25">
      <c r="B75" s="49"/>
      <c r="C75" s="46" t="s">
        <v>69</v>
      </c>
      <c r="D75" s="49"/>
      <c r="F75" s="49"/>
      <c r="G75" s="49" t="s">
        <v>65</v>
      </c>
    </row>
    <row r="76" spans="2:7" s="46" customFormat="1" x14ac:dyDescent="0.25">
      <c r="B76" s="49">
        <v>11000.05</v>
      </c>
      <c r="C76" s="46" t="s">
        <v>70</v>
      </c>
      <c r="D76" s="49">
        <v>13035.95</v>
      </c>
      <c r="F76" s="49"/>
      <c r="G76" s="47"/>
    </row>
    <row r="77" spans="2:7" s="46" customFormat="1" x14ac:dyDescent="0.25">
      <c r="B77" s="49">
        <v>6777.32</v>
      </c>
      <c r="C77" s="46" t="s">
        <v>71</v>
      </c>
      <c r="D77" s="49">
        <v>6867.35</v>
      </c>
      <c r="F77" s="49"/>
      <c r="G77" s="47"/>
    </row>
    <row r="78" spans="2:7" s="46" customFormat="1" x14ac:dyDescent="0.25">
      <c r="B78" s="49"/>
      <c r="D78" s="49"/>
      <c r="F78" s="49"/>
      <c r="G78" s="47"/>
    </row>
    <row r="79" spans="2:7" s="46" customFormat="1" x14ac:dyDescent="0.25">
      <c r="B79" s="49">
        <f>SUM(B76:B78)</f>
        <v>17777.37</v>
      </c>
      <c r="C79" s="46" t="s">
        <v>72</v>
      </c>
      <c r="D79" s="49">
        <f>SUM(D76:D78)</f>
        <v>19903.300000000003</v>
      </c>
      <c r="F79" s="49"/>
      <c r="G79" s="47"/>
    </row>
    <row r="80" spans="2:7" s="46" customFormat="1" x14ac:dyDescent="0.25">
      <c r="B80" s="66"/>
      <c r="F80" s="49"/>
      <c r="G80" s="47"/>
    </row>
    <row r="81" spans="2:7" s="46" customFormat="1" x14ac:dyDescent="0.25">
      <c r="B81" s="47"/>
      <c r="F81" s="49"/>
      <c r="G81" s="47"/>
    </row>
    <row r="82" spans="2:7" s="46" customFormat="1" x14ac:dyDescent="0.25">
      <c r="B82" s="47"/>
      <c r="C82" s="46" t="s">
        <v>73</v>
      </c>
      <c r="D82" s="46" t="s">
        <v>74</v>
      </c>
      <c r="F82" s="49"/>
      <c r="G82" s="47"/>
    </row>
    <row r="83" spans="2:7" s="46" customFormat="1" x14ac:dyDescent="0.25">
      <c r="B83" s="47"/>
      <c r="C83" s="46" t="s">
        <v>75</v>
      </c>
      <c r="D83" s="46" t="s">
        <v>76</v>
      </c>
      <c r="F83" s="49"/>
      <c r="G83" s="47"/>
    </row>
    <row r="85" spans="2:7" s="46" customFormat="1" x14ac:dyDescent="0.25">
      <c r="B85" s="47"/>
      <c r="C85" s="46" t="s">
        <v>77</v>
      </c>
      <c r="F85" s="49"/>
      <c r="G85" s="47"/>
    </row>
    <row r="87" spans="2:7" s="46" customFormat="1" x14ac:dyDescent="0.25">
      <c r="B87" s="47"/>
      <c r="F87" s="49"/>
    </row>
    <row r="88" spans="2:7" s="46" customFormat="1" x14ac:dyDescent="0.25">
      <c r="B88" s="47"/>
      <c r="F88" s="49"/>
      <c r="G88" s="49"/>
    </row>
    <row r="89" spans="2:7" s="46" customFormat="1" x14ac:dyDescent="0.25">
      <c r="B89" s="47"/>
      <c r="C89" s="48" t="s">
        <v>104</v>
      </c>
      <c r="F89" s="49"/>
      <c r="G89" s="47"/>
    </row>
    <row r="90" spans="2:7" s="46" customFormat="1" x14ac:dyDescent="0.25">
      <c r="B90" s="47"/>
      <c r="C90" s="48" t="s">
        <v>51</v>
      </c>
      <c r="F90" s="49"/>
      <c r="G90" s="47"/>
    </row>
    <row r="91" spans="2:7" s="46" customFormat="1" x14ac:dyDescent="0.25">
      <c r="B91" s="47"/>
      <c r="C91" s="48" t="s">
        <v>197</v>
      </c>
      <c r="F91" s="49"/>
      <c r="G91" s="47"/>
    </row>
    <row r="93" spans="2:7" s="46" customFormat="1" x14ac:dyDescent="0.25">
      <c r="B93" s="67" t="s">
        <v>78</v>
      </c>
      <c r="F93" s="49"/>
      <c r="G93" s="47"/>
    </row>
    <row r="94" spans="2:7" s="46" customFormat="1" x14ac:dyDescent="0.25">
      <c r="B94" s="67" t="s">
        <v>201</v>
      </c>
      <c r="F94" s="49"/>
      <c r="G94" s="47"/>
    </row>
    <row r="95" spans="2:7" s="46" customFormat="1" x14ac:dyDescent="0.25">
      <c r="B95" s="47" t="s">
        <v>79</v>
      </c>
      <c r="D95" s="68" t="s">
        <v>29</v>
      </c>
      <c r="F95" s="49"/>
      <c r="G95" s="47"/>
    </row>
    <row r="96" spans="2:7" s="46" customFormat="1" x14ac:dyDescent="0.25">
      <c r="B96" s="47"/>
      <c r="C96" s="46" t="s">
        <v>210</v>
      </c>
      <c r="F96" s="49"/>
      <c r="G96" s="49"/>
    </row>
    <row r="97" spans="2:7" s="46" customFormat="1" x14ac:dyDescent="0.25">
      <c r="B97" s="47"/>
      <c r="C97" s="46" t="s">
        <v>80</v>
      </c>
      <c r="D97" s="47" t="s">
        <v>81</v>
      </c>
      <c r="F97" s="49"/>
      <c r="G97" s="47"/>
    </row>
    <row r="98" spans="2:7" s="46" customFormat="1" x14ac:dyDescent="0.25">
      <c r="B98" s="47"/>
      <c r="C98" s="46" t="s">
        <v>82</v>
      </c>
      <c r="D98" s="46">
        <v>27918.5</v>
      </c>
      <c r="F98" s="49"/>
      <c r="G98" s="47"/>
    </row>
    <row r="99" spans="2:7" s="46" customFormat="1" x14ac:dyDescent="0.25">
      <c r="B99" s="47"/>
      <c r="C99" s="46" t="s">
        <v>83</v>
      </c>
      <c r="D99" s="46">
        <v>25000</v>
      </c>
      <c r="F99" s="49"/>
      <c r="G99" s="47"/>
    </row>
    <row r="100" spans="2:7" s="46" customFormat="1" x14ac:dyDescent="0.25">
      <c r="B100" s="47"/>
      <c r="C100" s="46" t="s">
        <v>84</v>
      </c>
      <c r="D100" s="46">
        <v>5000</v>
      </c>
      <c r="F100" s="49"/>
      <c r="G100" s="47"/>
    </row>
    <row r="101" spans="2:7" s="46" customFormat="1" x14ac:dyDescent="0.25">
      <c r="B101" s="47"/>
      <c r="C101" s="46" t="s">
        <v>85</v>
      </c>
      <c r="D101" s="46">
        <v>950</v>
      </c>
      <c r="F101" s="49"/>
      <c r="G101" s="47"/>
    </row>
    <row r="102" spans="2:7" s="46" customFormat="1" x14ac:dyDescent="0.25">
      <c r="B102" s="47"/>
      <c r="C102" s="46" t="s">
        <v>86</v>
      </c>
      <c r="D102" s="46">
        <v>599.85</v>
      </c>
      <c r="F102" s="49"/>
      <c r="G102" s="47"/>
    </row>
    <row r="103" spans="2:7" s="46" customFormat="1" x14ac:dyDescent="0.25">
      <c r="B103" s="47"/>
      <c r="C103" s="46" t="s">
        <v>87</v>
      </c>
      <c r="D103" s="46">
        <v>1</v>
      </c>
      <c r="F103" s="49"/>
      <c r="G103" s="47"/>
    </row>
    <row r="104" spans="2:7" s="46" customFormat="1" x14ac:dyDescent="0.25">
      <c r="B104" s="47"/>
      <c r="C104" s="46" t="s">
        <v>88</v>
      </c>
      <c r="D104" s="46">
        <v>1372.96</v>
      </c>
      <c r="F104" s="49"/>
      <c r="G104" s="47"/>
    </row>
    <row r="105" spans="2:7" s="46" customFormat="1" x14ac:dyDescent="0.25">
      <c r="B105" s="47"/>
      <c r="C105" s="46" t="s">
        <v>89</v>
      </c>
      <c r="D105" s="46">
        <v>846.77</v>
      </c>
      <c r="F105" s="49"/>
      <c r="G105" s="47"/>
    </row>
    <row r="106" spans="2:7" s="46" customFormat="1" x14ac:dyDescent="0.25">
      <c r="B106" s="47"/>
      <c r="C106" s="46" t="s">
        <v>90</v>
      </c>
      <c r="D106" s="46">
        <v>1223.6500000000001</v>
      </c>
      <c r="F106" s="49"/>
      <c r="G106" s="47"/>
    </row>
    <row r="107" spans="2:7" s="46" customFormat="1" x14ac:dyDescent="0.25">
      <c r="B107" s="47"/>
      <c r="C107" s="46" t="s">
        <v>103</v>
      </c>
      <c r="D107" s="46">
        <v>1585.69</v>
      </c>
      <c r="F107" s="49"/>
      <c r="G107" s="47"/>
    </row>
    <row r="108" spans="2:7" s="46" customFormat="1" x14ac:dyDescent="0.25">
      <c r="B108" s="47"/>
      <c r="D108" s="46">
        <f>SUM(D98:D107)</f>
        <v>64498.42</v>
      </c>
      <c r="F108" s="49"/>
      <c r="G108" s="47"/>
    </row>
    <row r="110" spans="2:7" s="46" customFormat="1" x14ac:dyDescent="0.25">
      <c r="B110" s="67" t="s">
        <v>91</v>
      </c>
      <c r="F110" s="49"/>
      <c r="G110" s="47"/>
    </row>
    <row r="111" spans="2:7" s="46" customFormat="1" x14ac:dyDescent="0.25">
      <c r="B111" s="67" t="s">
        <v>92</v>
      </c>
      <c r="F111" s="49"/>
      <c r="G111" s="47"/>
    </row>
    <row r="112" spans="2:7" s="46" customFormat="1" x14ac:dyDescent="0.25">
      <c r="B112" s="67" t="s">
        <v>93</v>
      </c>
      <c r="F112" s="49"/>
      <c r="G112" s="47"/>
    </row>
    <row r="113" spans="1:7" s="46" customFormat="1" x14ac:dyDescent="0.25">
      <c r="A113" s="47" t="s">
        <v>94</v>
      </c>
      <c r="B113" s="67" t="s">
        <v>95</v>
      </c>
      <c r="F113" s="49"/>
      <c r="G113" s="47"/>
    </row>
    <row r="114" spans="1:7" s="46" customFormat="1" x14ac:dyDescent="0.25">
      <c r="A114" s="47"/>
      <c r="B114" s="67" t="s">
        <v>202</v>
      </c>
      <c r="F114" s="49"/>
      <c r="G114" s="47"/>
    </row>
    <row r="115" spans="1:7" s="46" customFormat="1" x14ac:dyDescent="0.25">
      <c r="A115" s="47" t="s">
        <v>94</v>
      </c>
      <c r="B115" s="67" t="s">
        <v>96</v>
      </c>
      <c r="F115" s="49"/>
      <c r="G115" s="47"/>
    </row>
    <row r="116" spans="1:7" s="46" customFormat="1" x14ac:dyDescent="0.25">
      <c r="A116" s="47"/>
      <c r="B116" s="67" t="s">
        <v>203</v>
      </c>
      <c r="F116" s="49"/>
      <c r="G116" s="47"/>
    </row>
    <row r="117" spans="1:7" s="46" customFormat="1" x14ac:dyDescent="0.25">
      <c r="A117" s="47"/>
      <c r="B117" s="67" t="s">
        <v>97</v>
      </c>
      <c r="F117" s="49"/>
      <c r="G117" s="47"/>
    </row>
    <row r="118" spans="1:7" s="46" customFormat="1" x14ac:dyDescent="0.25">
      <c r="A118" s="47" t="s">
        <v>94</v>
      </c>
      <c r="B118" s="67" t="s">
        <v>98</v>
      </c>
      <c r="F118" s="49"/>
      <c r="G118" s="47"/>
    </row>
    <row r="119" spans="1:7" s="46" customFormat="1" x14ac:dyDescent="0.25">
      <c r="A119" s="47"/>
      <c r="B119" s="67" t="s">
        <v>204</v>
      </c>
      <c r="F119" s="49"/>
      <c r="G119" s="47"/>
    </row>
    <row r="120" spans="1:7" s="46" customFormat="1" x14ac:dyDescent="0.25">
      <c r="A120" s="47" t="s">
        <v>94</v>
      </c>
      <c r="B120" s="67" t="s">
        <v>99</v>
      </c>
      <c r="F120" s="49"/>
      <c r="G120" s="47"/>
    </row>
    <row r="121" spans="1:7" s="46" customFormat="1" x14ac:dyDescent="0.25">
      <c r="B121" s="67" t="s">
        <v>100</v>
      </c>
      <c r="F121" s="49"/>
      <c r="G121" s="47"/>
    </row>
    <row r="122" spans="1:7" s="46" customFormat="1" x14ac:dyDescent="0.25">
      <c r="A122" s="47" t="s">
        <v>94</v>
      </c>
      <c r="B122" s="67" t="s">
        <v>101</v>
      </c>
      <c r="F122" s="49"/>
      <c r="G122" s="47"/>
    </row>
    <row r="123" spans="1:7" s="46" customFormat="1" x14ac:dyDescent="0.25">
      <c r="A123" s="47"/>
      <c r="B123" s="67" t="s">
        <v>102</v>
      </c>
      <c r="F123" s="49"/>
      <c r="G123" s="47"/>
    </row>
    <row r="125" spans="1:7" s="46" customFormat="1" x14ac:dyDescent="0.25">
      <c r="B125" s="67"/>
      <c r="F125" s="49"/>
      <c r="G125" s="47"/>
    </row>
    <row r="126" spans="1:7" s="46" customFormat="1" x14ac:dyDescent="0.25">
      <c r="B126" s="67"/>
      <c r="F126" s="49"/>
      <c r="G126" s="47"/>
    </row>
  </sheetData>
  <pageMargins left="0.7" right="0.7" top="0.75" bottom="0.75" header="0.3" footer="0.3"/>
  <pageSetup paperSize="9" scale="78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9" workbookViewId="0">
      <selection activeCell="E8" sqref="E8"/>
    </sheetView>
  </sheetViews>
  <sheetFormatPr defaultColWidth="9.140625" defaultRowHeight="15" x14ac:dyDescent="0.25"/>
  <cols>
    <col min="1" max="1" width="11.42578125" style="40" bestFit="1" customWidth="1"/>
    <col min="2" max="2" width="15" style="40" bestFit="1" customWidth="1"/>
    <col min="3" max="3" width="24.28515625" style="40" customWidth="1"/>
    <col min="4" max="4" width="38.28515625" style="40" bestFit="1" customWidth="1"/>
    <col min="5" max="5" width="48.42578125" style="40" customWidth="1"/>
    <col min="6" max="6" width="13.140625" style="40" bestFit="1" customWidth="1"/>
    <col min="7" max="7" width="12.140625" style="40" bestFit="1" customWidth="1"/>
    <col min="8" max="8" width="12.28515625" style="40" bestFit="1" customWidth="1"/>
    <col min="9" max="16384" width="9.140625" style="40"/>
  </cols>
  <sheetData>
    <row r="1" spans="1:8" ht="30" x14ac:dyDescent="0.25">
      <c r="A1" s="73" t="s">
        <v>41</v>
      </c>
      <c r="B1" s="73"/>
      <c r="C1" s="73"/>
      <c r="D1" s="73"/>
      <c r="E1" s="73"/>
      <c r="F1" s="73"/>
      <c r="G1" s="73"/>
      <c r="H1" s="73"/>
    </row>
    <row r="2" spans="1:8" x14ac:dyDescent="0.25">
      <c r="A2" s="73" t="s">
        <v>34</v>
      </c>
      <c r="B2" s="73" t="s">
        <v>35</v>
      </c>
      <c r="C2" s="73" t="s">
        <v>46</v>
      </c>
      <c r="D2" s="73" t="s">
        <v>36</v>
      </c>
      <c r="E2" s="73" t="s">
        <v>37</v>
      </c>
      <c r="F2" s="73" t="s">
        <v>38</v>
      </c>
      <c r="G2" s="73" t="s">
        <v>39</v>
      </c>
      <c r="H2" s="73" t="s">
        <v>40</v>
      </c>
    </row>
    <row r="3" spans="1:8" x14ac:dyDescent="0.25">
      <c r="A3" s="72"/>
      <c r="B3" s="70"/>
      <c r="C3" s="70"/>
      <c r="D3" s="70"/>
      <c r="E3" s="70"/>
      <c r="F3" s="70"/>
      <c r="G3" s="70"/>
      <c r="H3" s="70"/>
    </row>
    <row r="4" spans="1:8" s="71" customFormat="1" ht="30" x14ac:dyDescent="0.25">
      <c r="A4" s="72">
        <v>45027</v>
      </c>
      <c r="B4" s="71" t="s">
        <v>160</v>
      </c>
      <c r="C4" s="71" t="s">
        <v>111</v>
      </c>
      <c r="D4" s="71" t="s">
        <v>140</v>
      </c>
      <c r="E4" s="71" t="s">
        <v>161</v>
      </c>
      <c r="F4" s="71">
        <v>79.08</v>
      </c>
      <c r="G4" s="71">
        <v>13.18</v>
      </c>
      <c r="H4" s="71">
        <v>887750270</v>
      </c>
    </row>
    <row r="5" spans="1:8" ht="30" x14ac:dyDescent="0.25">
      <c r="A5" s="72">
        <v>45047</v>
      </c>
      <c r="B5" s="71">
        <v>16508</v>
      </c>
      <c r="C5" s="71" t="s">
        <v>111</v>
      </c>
      <c r="D5" s="71" t="s">
        <v>112</v>
      </c>
      <c r="E5" s="71" t="s">
        <v>162</v>
      </c>
      <c r="F5" s="71">
        <v>151.19999999999999</v>
      </c>
      <c r="G5" s="71">
        <v>25.2</v>
      </c>
      <c r="H5" s="71" t="s">
        <v>113</v>
      </c>
    </row>
    <row r="6" spans="1:8" s="71" customFormat="1" ht="45" x14ac:dyDescent="0.25">
      <c r="A6" s="72">
        <v>45051</v>
      </c>
      <c r="B6" s="71">
        <v>1104</v>
      </c>
      <c r="C6" s="71" t="s">
        <v>111</v>
      </c>
      <c r="D6" s="71" t="s">
        <v>116</v>
      </c>
      <c r="E6" s="71" t="s">
        <v>163</v>
      </c>
      <c r="F6" s="71">
        <v>120</v>
      </c>
      <c r="G6" s="71">
        <v>20</v>
      </c>
      <c r="H6" s="71">
        <v>219581100</v>
      </c>
    </row>
    <row r="7" spans="1:8" s="71" customFormat="1" ht="45" x14ac:dyDescent="0.25">
      <c r="A7" s="72">
        <v>45099</v>
      </c>
      <c r="B7" s="71">
        <v>84009056</v>
      </c>
      <c r="C7" s="71" t="s">
        <v>111</v>
      </c>
      <c r="D7" s="71" t="s">
        <v>164</v>
      </c>
      <c r="E7" s="71" t="s">
        <v>166</v>
      </c>
      <c r="F7" s="71">
        <v>513.25</v>
      </c>
      <c r="G7" s="71">
        <v>85.54</v>
      </c>
      <c r="H7" s="71" t="s">
        <v>165</v>
      </c>
    </row>
    <row r="8" spans="1:8" s="71" customFormat="1" ht="45" x14ac:dyDescent="0.25">
      <c r="A8" s="72">
        <v>45099</v>
      </c>
      <c r="B8" s="71">
        <v>84009055</v>
      </c>
      <c r="C8" s="71" t="s">
        <v>111</v>
      </c>
      <c r="D8" s="71" t="s">
        <v>164</v>
      </c>
      <c r="E8" s="71" t="s">
        <v>167</v>
      </c>
      <c r="F8" s="71">
        <v>498.3</v>
      </c>
      <c r="G8" s="71">
        <v>83.05</v>
      </c>
      <c r="H8" s="71" t="s">
        <v>165</v>
      </c>
    </row>
    <row r="9" spans="1:8" s="71" customFormat="1" ht="30" x14ac:dyDescent="0.25">
      <c r="A9" s="72">
        <v>45108</v>
      </c>
      <c r="B9" s="71">
        <v>16844</v>
      </c>
      <c r="C9" s="71" t="s">
        <v>111</v>
      </c>
      <c r="D9" s="71" t="s">
        <v>112</v>
      </c>
      <c r="E9" s="71" t="s">
        <v>168</v>
      </c>
      <c r="F9" s="71">
        <v>225.76</v>
      </c>
      <c r="G9" s="71">
        <v>37.630000000000003</v>
      </c>
      <c r="H9" s="71" t="s">
        <v>113</v>
      </c>
    </row>
    <row r="10" spans="1:8" s="71" customFormat="1" ht="45" x14ac:dyDescent="0.25">
      <c r="A10" s="72">
        <v>45183</v>
      </c>
      <c r="B10" s="71">
        <v>11041</v>
      </c>
      <c r="C10" s="71" t="s">
        <v>104</v>
      </c>
      <c r="D10" s="71" t="s">
        <v>169</v>
      </c>
      <c r="E10" s="71" t="s">
        <v>170</v>
      </c>
      <c r="F10" s="71">
        <v>270</v>
      </c>
      <c r="G10" s="71">
        <v>45</v>
      </c>
      <c r="H10" s="71">
        <v>298716346</v>
      </c>
    </row>
    <row r="11" spans="1:8" s="71" customFormat="1" ht="30" x14ac:dyDescent="0.25">
      <c r="A11" s="72">
        <v>45144</v>
      </c>
      <c r="B11" s="71">
        <v>525940423</v>
      </c>
      <c r="C11" s="71" t="s">
        <v>111</v>
      </c>
      <c r="D11" s="71" t="s">
        <v>117</v>
      </c>
      <c r="E11" s="71" t="s">
        <v>171</v>
      </c>
      <c r="F11" s="71">
        <v>708.9</v>
      </c>
      <c r="G11" s="71">
        <v>75.95</v>
      </c>
      <c r="H11" s="71">
        <v>107831677</v>
      </c>
    </row>
    <row r="12" spans="1:8" s="71" customFormat="1" ht="45" x14ac:dyDescent="0.25">
      <c r="A12" s="72">
        <v>45254</v>
      </c>
      <c r="B12" s="71">
        <v>1125</v>
      </c>
      <c r="C12" s="71" t="s">
        <v>111</v>
      </c>
      <c r="D12" s="71" t="s">
        <v>116</v>
      </c>
      <c r="E12" s="71" t="s">
        <v>172</v>
      </c>
      <c r="F12" s="71">
        <v>480</v>
      </c>
      <c r="G12" s="71">
        <v>80</v>
      </c>
      <c r="H12" s="71">
        <v>219581100</v>
      </c>
    </row>
    <row r="13" spans="1:8" s="71" customFormat="1" ht="30" x14ac:dyDescent="0.25">
      <c r="A13" s="72">
        <v>45100</v>
      </c>
      <c r="B13" s="71">
        <v>84009101</v>
      </c>
      <c r="C13" s="71" t="s">
        <v>111</v>
      </c>
      <c r="D13" s="71" t="s">
        <v>164</v>
      </c>
      <c r="E13" s="71" t="s">
        <v>173</v>
      </c>
      <c r="F13" s="71">
        <v>500</v>
      </c>
      <c r="G13" s="71">
        <v>83.33</v>
      </c>
      <c r="H13" s="71" t="s">
        <v>165</v>
      </c>
    </row>
    <row r="14" spans="1:8" s="71" customFormat="1" ht="30" x14ac:dyDescent="0.25">
      <c r="A14" s="72">
        <v>45100</v>
      </c>
      <c r="B14" s="71">
        <v>84009102</v>
      </c>
      <c r="C14" s="71" t="s">
        <v>111</v>
      </c>
      <c r="D14" s="71" t="s">
        <v>164</v>
      </c>
      <c r="E14" s="71" t="s">
        <v>174</v>
      </c>
      <c r="F14" s="71">
        <v>515</v>
      </c>
      <c r="G14" s="71">
        <v>85.83</v>
      </c>
      <c r="H14" s="71" t="s">
        <v>165</v>
      </c>
    </row>
    <row r="15" spans="1:8" s="71" customFormat="1" ht="45" x14ac:dyDescent="0.25">
      <c r="A15" s="72">
        <v>45249</v>
      </c>
      <c r="B15" s="71">
        <v>7765</v>
      </c>
      <c r="C15" s="71" t="s">
        <v>104</v>
      </c>
      <c r="D15" s="71" t="s">
        <v>114</v>
      </c>
      <c r="E15" s="71" t="s">
        <v>176</v>
      </c>
      <c r="F15" s="71">
        <v>286.8</v>
      </c>
      <c r="G15" s="71">
        <v>47.8</v>
      </c>
      <c r="H15" s="71" t="s">
        <v>115</v>
      </c>
    </row>
    <row r="16" spans="1:8" s="71" customFormat="1" ht="60" x14ac:dyDescent="0.25">
      <c r="A16" s="72">
        <v>45259</v>
      </c>
      <c r="B16" s="71">
        <v>1126</v>
      </c>
      <c r="C16" s="71" t="s">
        <v>104</v>
      </c>
      <c r="D16" s="71" t="s">
        <v>116</v>
      </c>
      <c r="E16" s="71" t="s">
        <v>175</v>
      </c>
      <c r="F16" s="71">
        <v>72</v>
      </c>
      <c r="G16" s="71">
        <v>12</v>
      </c>
      <c r="H16" s="71">
        <v>219581100</v>
      </c>
    </row>
    <row r="17" spans="1:8" s="71" customFormat="1" ht="60" x14ac:dyDescent="0.25">
      <c r="A17" s="72">
        <v>45270</v>
      </c>
      <c r="B17" s="71">
        <v>1127</v>
      </c>
      <c r="C17" s="71" t="s">
        <v>104</v>
      </c>
      <c r="D17" s="71" t="s">
        <v>116</v>
      </c>
      <c r="E17" s="71" t="s">
        <v>175</v>
      </c>
      <c r="F17" s="71">
        <v>420</v>
      </c>
      <c r="G17" s="71">
        <v>70</v>
      </c>
      <c r="H17" s="71">
        <v>219581100</v>
      </c>
    </row>
    <row r="18" spans="1:8" s="71" customFormat="1" ht="60" x14ac:dyDescent="0.25">
      <c r="A18" s="72">
        <v>45288</v>
      </c>
      <c r="B18" s="71">
        <v>1128</v>
      </c>
      <c r="C18" s="71" t="s">
        <v>104</v>
      </c>
      <c r="D18" s="71" t="s">
        <v>116</v>
      </c>
      <c r="E18" s="71" t="s">
        <v>177</v>
      </c>
      <c r="F18" s="71">
        <v>420</v>
      </c>
      <c r="G18" s="71">
        <v>70</v>
      </c>
      <c r="H18" s="71">
        <v>219581100</v>
      </c>
    </row>
    <row r="19" spans="1:8" s="71" customFormat="1" ht="60" x14ac:dyDescent="0.25">
      <c r="A19" s="72">
        <v>45299</v>
      </c>
      <c r="B19" s="71">
        <v>1129</v>
      </c>
      <c r="C19" s="71" t="s">
        <v>104</v>
      </c>
      <c r="D19" s="71" t="s">
        <v>116</v>
      </c>
      <c r="E19" s="71" t="s">
        <v>178</v>
      </c>
      <c r="F19" s="71">
        <v>360</v>
      </c>
      <c r="G19" s="71">
        <v>60</v>
      </c>
      <c r="H19" s="71">
        <v>219581100</v>
      </c>
    </row>
    <row r="20" spans="1:8" s="71" customFormat="1" ht="30" x14ac:dyDescent="0.25">
      <c r="A20" s="72">
        <v>45321</v>
      </c>
      <c r="B20" s="71">
        <v>17753</v>
      </c>
      <c r="C20" s="71" t="s">
        <v>111</v>
      </c>
      <c r="D20" s="71" t="s">
        <v>112</v>
      </c>
      <c r="E20" s="71" t="s">
        <v>179</v>
      </c>
      <c r="F20" s="71">
        <v>162</v>
      </c>
      <c r="G20" s="71">
        <v>27</v>
      </c>
      <c r="H20" s="71" t="s">
        <v>113</v>
      </c>
    </row>
    <row r="21" spans="1:8" x14ac:dyDescent="0.25">
      <c r="A21" s="72"/>
      <c r="B21" s="71"/>
      <c r="C21" s="71"/>
      <c r="E21" s="73" t="s">
        <v>42</v>
      </c>
      <c r="G21" s="40">
        <f>SUM(G4:G20)</f>
        <v>921.51</v>
      </c>
    </row>
    <row r="22" spans="1:8" s="71" customFormat="1" x14ac:dyDescent="0.25">
      <c r="A22" s="72"/>
    </row>
    <row r="24" spans="1:8" x14ac:dyDescent="0.25">
      <c r="A24" s="72"/>
      <c r="B24" s="71"/>
    </row>
    <row r="26" spans="1:8" x14ac:dyDescent="0.25">
      <c r="A26" s="72"/>
      <c r="B26" s="71"/>
      <c r="C26" s="71"/>
      <c r="D26" s="71"/>
      <c r="E26" s="71"/>
      <c r="F26" s="71"/>
      <c r="G26" s="71"/>
      <c r="H26" s="71"/>
    </row>
    <row r="27" spans="1:8" x14ac:dyDescent="0.25">
      <c r="A27" s="72"/>
      <c r="B27" s="71"/>
      <c r="C27" s="71"/>
      <c r="D27" s="71"/>
      <c r="E27" s="71"/>
      <c r="F27" s="71"/>
      <c r="G27" s="71"/>
      <c r="H27" s="71"/>
    </row>
    <row r="28" spans="1:8" x14ac:dyDescent="0.25">
      <c r="A28" s="72"/>
      <c r="B28" s="71"/>
      <c r="C28" s="71"/>
      <c r="D28" s="71"/>
      <c r="E28" s="71"/>
      <c r="F28" s="71"/>
      <c r="G28" s="71"/>
      <c r="H28" s="71"/>
    </row>
    <row r="29" spans="1:8" x14ac:dyDescent="0.25">
      <c r="A29" s="72"/>
      <c r="B29" s="71"/>
      <c r="C29" s="71"/>
      <c r="D29" s="71"/>
      <c r="E29" s="71"/>
      <c r="F29" s="71"/>
      <c r="G29" s="71"/>
      <c r="H29" s="71"/>
    </row>
    <row r="30" spans="1:8" x14ac:dyDescent="0.25">
      <c r="A30" s="72"/>
      <c r="B30" s="71"/>
      <c r="C30" s="71"/>
      <c r="D30" s="71"/>
      <c r="E30" s="71"/>
      <c r="F30" s="71"/>
      <c r="G30" s="71"/>
      <c r="H30" s="71"/>
    </row>
    <row r="31" spans="1:8" x14ac:dyDescent="0.25">
      <c r="A31" s="72"/>
      <c r="B31" s="70"/>
      <c r="C31" s="70"/>
      <c r="D31" s="70"/>
      <c r="E31" s="70"/>
      <c r="F31" s="70"/>
      <c r="G31" s="70"/>
      <c r="H31" s="70"/>
    </row>
    <row r="32" spans="1:8" x14ac:dyDescent="0.25">
      <c r="A32" s="72"/>
      <c r="B32" s="70"/>
      <c r="C32" s="70"/>
      <c r="D32" s="70"/>
      <c r="E32" s="70"/>
      <c r="F32" s="70"/>
      <c r="G32" s="70"/>
      <c r="H32" s="70"/>
    </row>
    <row r="33" spans="1:7" x14ac:dyDescent="0.25">
      <c r="A33" s="72"/>
      <c r="B33" s="70"/>
      <c r="C33" s="70"/>
      <c r="D33" s="70"/>
      <c r="E33" s="70"/>
      <c r="F33" s="70"/>
      <c r="G33" s="70"/>
    </row>
    <row r="34" spans="1:7" x14ac:dyDescent="0.25">
      <c r="A34" s="70"/>
      <c r="B34" s="70"/>
      <c r="C34" s="70"/>
      <c r="D34" s="70"/>
      <c r="E34" s="70"/>
      <c r="F34" s="73"/>
      <c r="G34" s="73"/>
    </row>
  </sheetData>
  <pageMargins left="0.7" right="0.7" top="0.75" bottom="0.75" header="0.3" footer="0.3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3"/>
  <sheetViews>
    <sheetView topLeftCell="A22" workbookViewId="0">
      <selection activeCell="A27" sqref="A27:B27"/>
    </sheetView>
  </sheetViews>
  <sheetFormatPr defaultColWidth="9.140625" defaultRowHeight="15" x14ac:dyDescent="0.25"/>
  <cols>
    <col min="1" max="1" width="49.28515625" style="19" bestFit="1" customWidth="1"/>
    <col min="2" max="2" width="12" style="75" customWidth="1"/>
    <col min="3" max="4" width="10.7109375" style="75" customWidth="1"/>
    <col min="5" max="5" width="9.140625" style="75"/>
    <col min="6" max="6" width="44.85546875" style="19" customWidth="1"/>
    <col min="7" max="7" width="12.140625" style="75" customWidth="1"/>
    <col min="8" max="8" width="12.5703125" style="75" customWidth="1"/>
    <col min="9" max="9" width="10.42578125" style="75" customWidth="1"/>
    <col min="10" max="16384" width="9.140625" style="75"/>
  </cols>
  <sheetData>
    <row r="2" spans="1:9" ht="15.75" x14ac:dyDescent="0.25">
      <c r="C2" s="1" t="s">
        <v>47</v>
      </c>
    </row>
    <row r="3" spans="1:9" ht="15.75" x14ac:dyDescent="0.25">
      <c r="C3" s="1" t="s">
        <v>129</v>
      </c>
    </row>
    <row r="4" spans="1:9" ht="15.75" thickBot="1" x14ac:dyDescent="0.3"/>
    <row r="5" spans="1:9" ht="15.75" x14ac:dyDescent="0.25">
      <c r="A5" s="22" t="s">
        <v>0</v>
      </c>
      <c r="B5" s="23" t="s">
        <v>12</v>
      </c>
      <c r="C5" s="23" t="s">
        <v>13</v>
      </c>
      <c r="D5" s="24"/>
      <c r="F5" s="22" t="s">
        <v>14</v>
      </c>
      <c r="G5" s="32" t="s">
        <v>16</v>
      </c>
      <c r="H5" s="11" t="s">
        <v>17</v>
      </c>
      <c r="I5" s="24"/>
    </row>
    <row r="6" spans="1:9" ht="16.5" thickBot="1" x14ac:dyDescent="0.3">
      <c r="A6" s="25"/>
      <c r="B6" s="26" t="s">
        <v>120</v>
      </c>
      <c r="C6" s="26" t="s">
        <v>118</v>
      </c>
      <c r="D6" s="27" t="s">
        <v>10</v>
      </c>
      <c r="F6" s="25"/>
      <c r="G6" s="26" t="s">
        <v>120</v>
      </c>
      <c r="H6" s="3" t="s">
        <v>118</v>
      </c>
      <c r="I6" s="27" t="s">
        <v>10</v>
      </c>
    </row>
    <row r="7" spans="1:9" ht="15.75" x14ac:dyDescent="0.25">
      <c r="A7" s="28" t="s">
        <v>1</v>
      </c>
      <c r="B7" s="4">
        <v>1500</v>
      </c>
      <c r="C7" s="4">
        <v>227.84</v>
      </c>
      <c r="D7" s="4"/>
      <c r="F7" s="4" t="s">
        <v>15</v>
      </c>
      <c r="G7" s="4">
        <v>7476</v>
      </c>
      <c r="H7" s="4">
        <v>6482.07</v>
      </c>
      <c r="I7" s="30"/>
    </row>
    <row r="8" spans="1:9" ht="15.75" x14ac:dyDescent="0.25">
      <c r="A8" s="28" t="s">
        <v>2</v>
      </c>
      <c r="B8" s="5">
        <v>300</v>
      </c>
      <c r="C8" s="5">
        <v>63.76</v>
      </c>
      <c r="D8" s="5"/>
      <c r="F8" s="5" t="s">
        <v>119</v>
      </c>
      <c r="G8" s="5">
        <v>2716.9</v>
      </c>
      <c r="H8" s="5"/>
      <c r="I8" s="30"/>
    </row>
    <row r="9" spans="1:9" ht="15.75" x14ac:dyDescent="0.25">
      <c r="A9" s="28" t="s">
        <v>3</v>
      </c>
      <c r="B9" s="5">
        <v>900</v>
      </c>
      <c r="C9" s="5"/>
      <c r="D9" s="5"/>
      <c r="F9" s="5" t="s">
        <v>108</v>
      </c>
      <c r="G9" s="5"/>
      <c r="H9" s="5"/>
      <c r="I9" s="30"/>
    </row>
    <row r="10" spans="1:9" ht="15.75" x14ac:dyDescent="0.25">
      <c r="A10" s="28" t="s">
        <v>4</v>
      </c>
      <c r="B10" s="5">
        <v>300</v>
      </c>
      <c r="C10" s="5"/>
      <c r="D10" s="5"/>
      <c r="F10" s="6" t="s">
        <v>110</v>
      </c>
      <c r="G10" s="5">
        <v>1000</v>
      </c>
      <c r="H10" s="5"/>
      <c r="I10" s="30"/>
    </row>
    <row r="11" spans="1:9" ht="16.5" thickBot="1" x14ac:dyDescent="0.3">
      <c r="A11" s="28" t="s">
        <v>48</v>
      </c>
      <c r="B11" s="5">
        <v>1600</v>
      </c>
      <c r="C11" s="5">
        <v>1600</v>
      </c>
      <c r="D11" s="5"/>
      <c r="F11" s="8" t="s">
        <v>19</v>
      </c>
      <c r="G11" s="9"/>
      <c r="H11" s="69"/>
      <c r="I11" s="30"/>
    </row>
    <row r="12" spans="1:9" ht="32.25" thickBot="1" x14ac:dyDescent="0.3">
      <c r="A12" s="28" t="s">
        <v>128</v>
      </c>
      <c r="B12" s="5">
        <v>1015</v>
      </c>
      <c r="C12" s="5"/>
      <c r="D12" s="5"/>
      <c r="F12" s="9"/>
      <c r="G12" s="33">
        <f>+SUM(G11:G11)</f>
        <v>0</v>
      </c>
      <c r="H12" s="34">
        <f>SUM(H7:H11)</f>
        <v>6482.07</v>
      </c>
      <c r="I12" s="35">
        <f>SUM(I7:I11)</f>
        <v>0</v>
      </c>
    </row>
    <row r="13" spans="1:9" ht="15.75" x14ac:dyDescent="0.25">
      <c r="A13" s="28" t="s">
        <v>6</v>
      </c>
      <c r="B13" s="5">
        <v>1000</v>
      </c>
      <c r="C13" s="5"/>
      <c r="D13" s="5"/>
      <c r="F13" s="43"/>
      <c r="G13" s="44"/>
      <c r="H13" s="39"/>
      <c r="I13" s="39"/>
    </row>
    <row r="14" spans="1:9" ht="15.75" x14ac:dyDescent="0.25">
      <c r="A14" s="28" t="s">
        <v>7</v>
      </c>
      <c r="B14" s="5">
        <v>250</v>
      </c>
      <c r="C14" s="5">
        <v>175</v>
      </c>
      <c r="D14" s="5"/>
    </row>
    <row r="15" spans="1:9" ht="15.75" x14ac:dyDescent="0.25">
      <c r="A15" s="28" t="s">
        <v>18</v>
      </c>
      <c r="B15" s="5">
        <v>190</v>
      </c>
      <c r="C15" s="5"/>
      <c r="D15" s="5"/>
    </row>
    <row r="16" spans="1:9" ht="15.75" x14ac:dyDescent="0.25">
      <c r="A16" s="28" t="s">
        <v>44</v>
      </c>
      <c r="B16" s="5">
        <v>5000</v>
      </c>
      <c r="C16" s="5"/>
      <c r="D16" s="5"/>
    </row>
    <row r="17" spans="1:10" ht="17.25" customHeight="1" x14ac:dyDescent="0.25">
      <c r="A17" s="28" t="s">
        <v>125</v>
      </c>
      <c r="B17" s="42">
        <v>3000</v>
      </c>
      <c r="C17" s="42"/>
      <c r="D17" s="41"/>
    </row>
    <row r="18" spans="1:10" ht="15.75" x14ac:dyDescent="0.25">
      <c r="A18" s="28" t="s">
        <v>45</v>
      </c>
      <c r="B18" s="42">
        <v>100</v>
      </c>
      <c r="C18" s="42"/>
      <c r="D18" s="17"/>
    </row>
    <row r="19" spans="1:10" ht="19.5" customHeight="1" x14ac:dyDescent="0.25">
      <c r="A19" s="28" t="s">
        <v>126</v>
      </c>
      <c r="B19" s="42">
        <v>2000</v>
      </c>
      <c r="C19" s="42"/>
      <c r="D19" s="17"/>
      <c r="H19" s="16"/>
    </row>
    <row r="20" spans="1:10" ht="15" customHeight="1" x14ac:dyDescent="0.25">
      <c r="A20" s="28" t="s">
        <v>49</v>
      </c>
      <c r="B20" s="42">
        <v>1000</v>
      </c>
      <c r="C20" s="42">
        <v>120</v>
      </c>
      <c r="D20" s="17"/>
    </row>
    <row r="21" spans="1:10" ht="15" customHeight="1" x14ac:dyDescent="0.25">
      <c r="A21" s="28"/>
      <c r="B21" s="42"/>
      <c r="C21" s="42"/>
      <c r="D21" s="17"/>
      <c r="F21" s="20" t="s">
        <v>133</v>
      </c>
    </row>
    <row r="22" spans="1:10" ht="15" customHeight="1" thickBot="1" x14ac:dyDescent="0.3">
      <c r="A22" s="29" t="s">
        <v>8</v>
      </c>
      <c r="B22" s="37"/>
      <c r="C22" s="37"/>
      <c r="D22" s="30"/>
      <c r="G22" s="10" t="s">
        <v>25</v>
      </c>
    </row>
    <row r="23" spans="1:10" ht="15.75" x14ac:dyDescent="0.25">
      <c r="A23" s="28" t="s">
        <v>9</v>
      </c>
      <c r="B23" s="5">
        <v>1000</v>
      </c>
      <c r="C23" s="5"/>
      <c r="D23" s="5"/>
      <c r="F23" s="7"/>
      <c r="G23" s="15"/>
      <c r="H23" s="15"/>
      <c r="I23" s="15"/>
      <c r="J23" s="15"/>
    </row>
    <row r="24" spans="1:10" ht="31.5" x14ac:dyDescent="0.25">
      <c r="A24" s="28" t="s">
        <v>127</v>
      </c>
      <c r="B24" s="5">
        <v>1015</v>
      </c>
      <c r="C24" s="5"/>
      <c r="D24" s="5"/>
      <c r="F24" s="21" t="s">
        <v>26</v>
      </c>
      <c r="G24" s="14" t="s">
        <v>28</v>
      </c>
      <c r="H24" s="14" t="s">
        <v>30</v>
      </c>
      <c r="I24" s="14" t="s">
        <v>31</v>
      </c>
      <c r="J24" s="14" t="s">
        <v>32</v>
      </c>
    </row>
    <row r="25" spans="1:10" ht="15.75" x14ac:dyDescent="0.25">
      <c r="A25" s="28" t="s">
        <v>43</v>
      </c>
      <c r="B25" s="5">
        <v>500</v>
      </c>
      <c r="C25" s="5"/>
      <c r="D25" s="5"/>
      <c r="F25" s="8"/>
      <c r="G25" s="14" t="s">
        <v>29</v>
      </c>
      <c r="H25" s="14" t="s">
        <v>29</v>
      </c>
      <c r="I25" s="14" t="s">
        <v>29</v>
      </c>
      <c r="J25" s="14" t="s">
        <v>29</v>
      </c>
    </row>
    <row r="26" spans="1:10" ht="15.75" x14ac:dyDescent="0.25">
      <c r="A26" s="28" t="s">
        <v>138</v>
      </c>
      <c r="B26" s="5">
        <v>145</v>
      </c>
      <c r="C26" s="5"/>
      <c r="D26" s="5"/>
      <c r="F26" s="8"/>
      <c r="H26" s="8"/>
      <c r="I26" s="8"/>
      <c r="J26" s="8"/>
    </row>
    <row r="27" spans="1:10" ht="15.75" x14ac:dyDescent="0.25">
      <c r="A27" s="28" t="s">
        <v>139</v>
      </c>
      <c r="B27" s="5">
        <v>258</v>
      </c>
      <c r="C27" s="5"/>
      <c r="D27" s="5"/>
      <c r="F27" s="8" t="s">
        <v>33</v>
      </c>
      <c r="G27" s="75">
        <v>6867.35</v>
      </c>
      <c r="H27" s="8"/>
      <c r="I27" s="8"/>
      <c r="J27" s="75">
        <v>6867.35</v>
      </c>
    </row>
    <row r="28" spans="1:10" ht="16.5" thickBot="1" x14ac:dyDescent="0.3">
      <c r="A28" s="31" t="s">
        <v>10</v>
      </c>
      <c r="B28" s="5"/>
      <c r="C28" s="5"/>
      <c r="D28" s="5"/>
      <c r="F28" s="2" t="s">
        <v>27</v>
      </c>
      <c r="G28" s="12">
        <v>11000.05</v>
      </c>
      <c r="H28" s="36">
        <f>-C29</f>
        <v>-2186.6</v>
      </c>
      <c r="I28" s="2">
        <f>+SUM(H7:H11)</f>
        <v>6482.07</v>
      </c>
      <c r="J28" s="2">
        <f>SUM(G28:I28)</f>
        <v>15295.519999999999</v>
      </c>
    </row>
    <row r="29" spans="1:10" ht="16.5" thickBot="1" x14ac:dyDescent="0.3">
      <c r="A29" s="18" t="s">
        <v>11</v>
      </c>
      <c r="B29" s="36">
        <f>+SUM(B7:B28)</f>
        <v>21073</v>
      </c>
      <c r="C29" s="36">
        <f>+SUM(C7:C28)</f>
        <v>2186.6</v>
      </c>
      <c r="D29" s="36">
        <f>+SUM(D7:D28)</f>
        <v>0</v>
      </c>
      <c r="G29" s="2">
        <f>+SUM(G26:G28)</f>
        <v>17867.400000000001</v>
      </c>
      <c r="H29" s="2">
        <f>+SUM(H26:H28)</f>
        <v>-2186.6</v>
      </c>
      <c r="I29" s="2">
        <f>+SUM(H7:H11)</f>
        <v>6482.07</v>
      </c>
      <c r="J29" s="38">
        <f>+SUM(J26:J28)</f>
        <v>22162.87</v>
      </c>
    </row>
    <row r="30" spans="1:10" ht="15.75" x14ac:dyDescent="0.25">
      <c r="A30" s="18"/>
      <c r="B30" s="39"/>
      <c r="C30" s="39"/>
      <c r="D30" s="39"/>
    </row>
    <row r="31" spans="1:10" ht="15.75" x14ac:dyDescent="0.25">
      <c r="A31" s="18"/>
      <c r="B31" s="39"/>
      <c r="C31" s="39"/>
      <c r="D31" s="39"/>
    </row>
    <row r="32" spans="1:10" ht="15.75" x14ac:dyDescent="0.25">
      <c r="A32" s="18"/>
      <c r="B32" s="39"/>
      <c r="C32" s="39"/>
      <c r="D32" s="39"/>
    </row>
    <row r="34" spans="1:2" ht="15.75" x14ac:dyDescent="0.25">
      <c r="A34" s="74" t="s">
        <v>130</v>
      </c>
    </row>
    <row r="35" spans="1:2" ht="15.75" x14ac:dyDescent="0.25">
      <c r="A35" s="18"/>
    </row>
    <row r="36" spans="1:2" ht="15.75" x14ac:dyDescent="0.25">
      <c r="A36" s="18" t="s">
        <v>20</v>
      </c>
      <c r="B36" s="13">
        <v>11000.05</v>
      </c>
    </row>
    <row r="37" spans="1:2" ht="15.75" x14ac:dyDescent="0.25">
      <c r="A37" s="18" t="s">
        <v>124</v>
      </c>
      <c r="B37" s="12">
        <f>+B35+B36</f>
        <v>11000.05</v>
      </c>
    </row>
    <row r="38" spans="1:2" ht="16.5" thickBot="1" x14ac:dyDescent="0.3">
      <c r="A38" s="18" t="s">
        <v>21</v>
      </c>
      <c r="B38" s="34">
        <f>SUM(H7:H11)</f>
        <v>6482.07</v>
      </c>
    </row>
    <row r="39" spans="1:2" ht="15.75" x14ac:dyDescent="0.25">
      <c r="A39" s="18" t="s">
        <v>24</v>
      </c>
      <c r="B39" s="12">
        <f>+B37+B38</f>
        <v>17482.12</v>
      </c>
    </row>
    <row r="40" spans="1:2" ht="15.75" x14ac:dyDescent="0.25">
      <c r="A40" s="18" t="s">
        <v>22</v>
      </c>
    </row>
    <row r="41" spans="1:2" ht="15.75" x14ac:dyDescent="0.25">
      <c r="A41" s="18" t="s">
        <v>23</v>
      </c>
      <c r="B41" s="36">
        <f>+SUM(C7:C28)</f>
        <v>2186.6</v>
      </c>
    </row>
    <row r="42" spans="1:2" ht="15.75" x14ac:dyDescent="0.25">
      <c r="A42" s="18" t="s">
        <v>132</v>
      </c>
      <c r="B42" s="13">
        <f>SUM(B39-B41)</f>
        <v>15295.519999999999</v>
      </c>
    </row>
    <row r="43" spans="1:2" ht="15.75" x14ac:dyDescent="0.25">
      <c r="A43" s="1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3"/>
  <sheetViews>
    <sheetView topLeftCell="A13" workbookViewId="0">
      <selection activeCell="A24" sqref="A24"/>
    </sheetView>
  </sheetViews>
  <sheetFormatPr defaultColWidth="9.140625" defaultRowHeight="15" x14ac:dyDescent="0.25"/>
  <cols>
    <col min="1" max="1" width="49.28515625" style="19" bestFit="1" customWidth="1"/>
    <col min="2" max="2" width="12" style="75" customWidth="1"/>
    <col min="3" max="4" width="10.7109375" style="75" customWidth="1"/>
    <col min="5" max="5" width="9.140625" style="75"/>
    <col min="6" max="6" width="44.85546875" style="19" customWidth="1"/>
    <col min="7" max="7" width="12.140625" style="75" customWidth="1"/>
    <col min="8" max="8" width="12.5703125" style="75" customWidth="1"/>
    <col min="9" max="9" width="10.42578125" style="75" customWidth="1"/>
    <col min="10" max="16384" width="9.140625" style="75"/>
  </cols>
  <sheetData>
    <row r="2" spans="1:9" ht="15.75" x14ac:dyDescent="0.25">
      <c r="C2" s="1" t="s">
        <v>47</v>
      </c>
    </row>
    <row r="3" spans="1:9" ht="15.75" x14ac:dyDescent="0.25">
      <c r="C3" s="1" t="s">
        <v>134</v>
      </c>
    </row>
    <row r="4" spans="1:9" ht="15.75" thickBot="1" x14ac:dyDescent="0.3"/>
    <row r="5" spans="1:9" ht="15.75" x14ac:dyDescent="0.25">
      <c r="A5" s="22" t="s">
        <v>0</v>
      </c>
      <c r="B5" s="23" t="s">
        <v>12</v>
      </c>
      <c r="C5" s="23" t="s">
        <v>13</v>
      </c>
      <c r="D5" s="24"/>
      <c r="F5" s="22" t="s">
        <v>14</v>
      </c>
      <c r="G5" s="32" t="s">
        <v>16</v>
      </c>
      <c r="H5" s="11" t="s">
        <v>17</v>
      </c>
      <c r="I5" s="24"/>
    </row>
    <row r="6" spans="1:9" ht="16.5" thickBot="1" x14ac:dyDescent="0.3">
      <c r="A6" s="25"/>
      <c r="B6" s="26" t="s">
        <v>120</v>
      </c>
      <c r="C6" s="26" t="s">
        <v>118</v>
      </c>
      <c r="D6" s="27" t="s">
        <v>10</v>
      </c>
      <c r="F6" s="25"/>
      <c r="G6" s="26" t="s">
        <v>120</v>
      </c>
      <c r="H6" s="3" t="s">
        <v>118</v>
      </c>
      <c r="I6" s="27" t="s">
        <v>10</v>
      </c>
    </row>
    <row r="7" spans="1:9" ht="15.75" x14ac:dyDescent="0.25">
      <c r="A7" s="28" t="s">
        <v>1</v>
      </c>
      <c r="B7" s="4">
        <v>1500</v>
      </c>
      <c r="C7" s="4">
        <v>227.84</v>
      </c>
      <c r="D7" s="4"/>
      <c r="F7" s="4" t="s">
        <v>15</v>
      </c>
      <c r="G7" s="4">
        <v>7476</v>
      </c>
      <c r="H7" s="4">
        <v>6482.07</v>
      </c>
      <c r="I7" s="30"/>
    </row>
    <row r="8" spans="1:9" ht="15.75" x14ac:dyDescent="0.25">
      <c r="A8" s="28" t="s">
        <v>2</v>
      </c>
      <c r="B8" s="5">
        <v>300</v>
      </c>
      <c r="C8" s="5">
        <v>63.76</v>
      </c>
      <c r="D8" s="5"/>
      <c r="F8" s="5" t="s">
        <v>119</v>
      </c>
      <c r="G8" s="5">
        <v>2716.9</v>
      </c>
      <c r="H8" s="5"/>
      <c r="I8" s="30"/>
    </row>
    <row r="9" spans="1:9" ht="15.75" x14ac:dyDescent="0.25">
      <c r="A9" s="28" t="s">
        <v>3</v>
      </c>
      <c r="B9" s="5">
        <v>900</v>
      </c>
      <c r="C9" s="5"/>
      <c r="D9" s="5"/>
      <c r="F9" s="5" t="s">
        <v>108</v>
      </c>
      <c r="G9" s="5"/>
      <c r="H9" s="5"/>
      <c r="I9" s="30"/>
    </row>
    <row r="10" spans="1:9" ht="15.75" x14ac:dyDescent="0.25">
      <c r="A10" s="28" t="s">
        <v>4</v>
      </c>
      <c r="B10" s="5">
        <v>300</v>
      </c>
      <c r="C10" s="5">
        <v>288.57</v>
      </c>
      <c r="D10" s="5"/>
      <c r="F10" s="6" t="s">
        <v>110</v>
      </c>
      <c r="G10" s="5">
        <v>1000</v>
      </c>
      <c r="H10" s="5"/>
      <c r="I10" s="30"/>
    </row>
    <row r="11" spans="1:9" ht="16.5" thickBot="1" x14ac:dyDescent="0.3">
      <c r="A11" s="28" t="s">
        <v>48</v>
      </c>
      <c r="B11" s="5">
        <v>1600</v>
      </c>
      <c r="C11" s="5">
        <v>1600</v>
      </c>
      <c r="D11" s="5"/>
      <c r="F11" s="8" t="s">
        <v>19</v>
      </c>
      <c r="G11" s="9"/>
      <c r="H11" s="69"/>
      <c r="I11" s="30"/>
    </row>
    <row r="12" spans="1:9" ht="32.25" thickBot="1" x14ac:dyDescent="0.3">
      <c r="A12" s="28" t="s">
        <v>128</v>
      </c>
      <c r="B12" s="5">
        <v>1015</v>
      </c>
      <c r="C12" s="5"/>
      <c r="D12" s="5"/>
      <c r="F12" s="9"/>
      <c r="G12" s="33">
        <f>+SUM(G11:G11)</f>
        <v>0</v>
      </c>
      <c r="H12" s="34">
        <f>SUM(H7:H11)</f>
        <v>6482.07</v>
      </c>
      <c r="I12" s="35">
        <f>SUM(I7:I11)</f>
        <v>0</v>
      </c>
    </row>
    <row r="13" spans="1:9" ht="15.75" x14ac:dyDescent="0.25">
      <c r="A13" s="28" t="s">
        <v>6</v>
      </c>
      <c r="B13" s="5">
        <v>1000</v>
      </c>
      <c r="C13" s="5"/>
      <c r="D13" s="5"/>
      <c r="F13" s="43"/>
      <c r="G13" s="44"/>
      <c r="H13" s="39"/>
      <c r="I13" s="39"/>
    </row>
    <row r="14" spans="1:9" ht="15.75" x14ac:dyDescent="0.25">
      <c r="A14" s="28" t="s">
        <v>7</v>
      </c>
      <c r="B14" s="5">
        <v>250</v>
      </c>
      <c r="C14" s="5">
        <v>175</v>
      </c>
      <c r="D14" s="5"/>
    </row>
    <row r="15" spans="1:9" ht="15.75" x14ac:dyDescent="0.25">
      <c r="A15" s="28" t="s">
        <v>18</v>
      </c>
      <c r="B15" s="5">
        <v>190</v>
      </c>
      <c r="C15" s="5"/>
      <c r="D15" s="5"/>
    </row>
    <row r="16" spans="1:9" ht="15.75" x14ac:dyDescent="0.25">
      <c r="A16" s="28" t="s">
        <v>44</v>
      </c>
      <c r="B16" s="5">
        <v>5000</v>
      </c>
      <c r="C16" s="5"/>
      <c r="D16" s="5"/>
    </row>
    <row r="17" spans="1:10" ht="17.25" customHeight="1" x14ac:dyDescent="0.25">
      <c r="A17" s="28" t="s">
        <v>125</v>
      </c>
      <c r="B17" s="42">
        <v>3000</v>
      </c>
      <c r="C17" s="42"/>
      <c r="D17" s="41"/>
    </row>
    <row r="18" spans="1:10" ht="15.75" x14ac:dyDescent="0.25">
      <c r="A18" s="28" t="s">
        <v>45</v>
      </c>
      <c r="B18" s="42">
        <v>100</v>
      </c>
      <c r="C18" s="42">
        <v>79.08</v>
      </c>
      <c r="D18" s="17">
        <v>13.18</v>
      </c>
    </row>
    <row r="19" spans="1:10" ht="19.5" customHeight="1" x14ac:dyDescent="0.25">
      <c r="A19" s="28" t="s">
        <v>126</v>
      </c>
      <c r="B19" s="42">
        <v>2000</v>
      </c>
      <c r="C19" s="42"/>
      <c r="D19" s="17"/>
      <c r="H19" s="16"/>
    </row>
    <row r="20" spans="1:10" ht="15" customHeight="1" x14ac:dyDescent="0.25">
      <c r="A20" s="28" t="s">
        <v>49</v>
      </c>
      <c r="B20" s="42">
        <v>1000</v>
      </c>
      <c r="C20" s="42">
        <v>120</v>
      </c>
      <c r="D20" s="17"/>
    </row>
    <row r="21" spans="1:10" ht="15" customHeight="1" x14ac:dyDescent="0.25">
      <c r="A21" s="28"/>
      <c r="B21" s="42"/>
      <c r="C21" s="42"/>
      <c r="D21" s="17"/>
      <c r="F21" s="20" t="s">
        <v>135</v>
      </c>
    </row>
    <row r="22" spans="1:10" ht="15" customHeight="1" thickBot="1" x14ac:dyDescent="0.3">
      <c r="A22" s="29" t="s">
        <v>8</v>
      </c>
      <c r="B22" s="37"/>
      <c r="C22" s="37"/>
      <c r="D22" s="30"/>
      <c r="G22" s="10" t="s">
        <v>25</v>
      </c>
    </row>
    <row r="23" spans="1:10" ht="15.75" x14ac:dyDescent="0.25">
      <c r="A23" s="28" t="s">
        <v>9</v>
      </c>
      <c r="B23" s="5">
        <v>1000</v>
      </c>
      <c r="C23" s="5"/>
      <c r="D23" s="5"/>
      <c r="F23" s="7"/>
      <c r="G23" s="15"/>
      <c r="H23" s="15"/>
      <c r="I23" s="15"/>
      <c r="J23" s="15"/>
    </row>
    <row r="24" spans="1:10" ht="31.5" x14ac:dyDescent="0.25">
      <c r="A24" s="28" t="s">
        <v>127</v>
      </c>
      <c r="B24" s="5">
        <v>1015</v>
      </c>
      <c r="C24" s="5"/>
      <c r="D24" s="5"/>
      <c r="F24" s="21" t="s">
        <v>26</v>
      </c>
      <c r="G24" s="14" t="s">
        <v>28</v>
      </c>
      <c r="H24" s="14" t="s">
        <v>30</v>
      </c>
      <c r="I24" s="14" t="s">
        <v>31</v>
      </c>
      <c r="J24" s="14" t="s">
        <v>32</v>
      </c>
    </row>
    <row r="25" spans="1:10" ht="15.75" x14ac:dyDescent="0.25">
      <c r="A25" s="28" t="s">
        <v>43</v>
      </c>
      <c r="B25" s="5">
        <v>500</v>
      </c>
      <c r="C25" s="5">
        <v>151.19999999999999</v>
      </c>
      <c r="D25" s="5">
        <v>25.2</v>
      </c>
      <c r="F25" s="8"/>
      <c r="G25" s="14" t="s">
        <v>29</v>
      </c>
      <c r="H25" s="14" t="s">
        <v>29</v>
      </c>
      <c r="I25" s="14" t="s">
        <v>29</v>
      </c>
      <c r="J25" s="14" t="s">
        <v>29</v>
      </c>
    </row>
    <row r="26" spans="1:10" ht="15.75" x14ac:dyDescent="0.25">
      <c r="A26" s="28" t="s">
        <v>138</v>
      </c>
      <c r="B26" s="5">
        <v>145</v>
      </c>
      <c r="C26" s="5">
        <v>145</v>
      </c>
      <c r="D26" s="5"/>
      <c r="F26" s="8"/>
      <c r="H26" s="8"/>
      <c r="I26" s="8"/>
      <c r="J26" s="8"/>
    </row>
    <row r="27" spans="1:10" ht="15.75" x14ac:dyDescent="0.25">
      <c r="A27" s="28" t="s">
        <v>139</v>
      </c>
      <c r="B27" s="5">
        <v>258</v>
      </c>
      <c r="C27" s="5">
        <v>258</v>
      </c>
      <c r="D27" s="5"/>
      <c r="F27" s="8" t="s">
        <v>33</v>
      </c>
      <c r="G27" s="75">
        <v>6867.35</v>
      </c>
      <c r="H27" s="8"/>
      <c r="I27" s="8"/>
      <c r="J27" s="75">
        <v>6867.35</v>
      </c>
    </row>
    <row r="28" spans="1:10" ht="16.5" thickBot="1" x14ac:dyDescent="0.3">
      <c r="A28" s="31" t="s">
        <v>10</v>
      </c>
      <c r="B28" s="5"/>
      <c r="C28" s="5"/>
      <c r="D28" s="5"/>
      <c r="F28" s="2" t="s">
        <v>27</v>
      </c>
      <c r="G28" s="12">
        <v>11000.05</v>
      </c>
      <c r="H28" s="36">
        <f>-C29</f>
        <v>-3108.45</v>
      </c>
      <c r="I28" s="2">
        <f>+SUM(H7:H11)</f>
        <v>6482.07</v>
      </c>
      <c r="J28" s="2">
        <f>SUM(G28:I28)</f>
        <v>14373.669999999998</v>
      </c>
    </row>
    <row r="29" spans="1:10" ht="16.5" thickBot="1" x14ac:dyDescent="0.3">
      <c r="A29" s="18" t="s">
        <v>11</v>
      </c>
      <c r="B29" s="36">
        <f>+SUM(B7:B28)</f>
        <v>21073</v>
      </c>
      <c r="C29" s="36">
        <f>+SUM(C7:C28)</f>
        <v>3108.45</v>
      </c>
      <c r="D29" s="36">
        <f>+SUM(D7:D28)</f>
        <v>38.379999999999995</v>
      </c>
      <c r="G29" s="2">
        <f>+SUM(G26:G28)</f>
        <v>17867.400000000001</v>
      </c>
      <c r="H29" s="2">
        <f>+SUM(H26:H28)</f>
        <v>-3108.45</v>
      </c>
      <c r="I29" s="2">
        <f>+SUM(H7:H11)</f>
        <v>6482.07</v>
      </c>
      <c r="J29" s="38">
        <f>+SUM(J26:J28)</f>
        <v>21241.019999999997</v>
      </c>
    </row>
    <row r="30" spans="1:10" ht="15.75" x14ac:dyDescent="0.25">
      <c r="A30" s="18"/>
      <c r="B30" s="39"/>
      <c r="C30" s="39"/>
      <c r="D30" s="39"/>
    </row>
    <row r="31" spans="1:10" ht="15.75" x14ac:dyDescent="0.25">
      <c r="A31" s="18"/>
      <c r="B31" s="39"/>
      <c r="C31" s="39"/>
      <c r="D31" s="39"/>
    </row>
    <row r="32" spans="1:10" ht="15.75" x14ac:dyDescent="0.25">
      <c r="A32" s="18"/>
      <c r="B32" s="39"/>
      <c r="C32" s="39"/>
      <c r="D32" s="39"/>
    </row>
    <row r="34" spans="1:2" ht="15.75" x14ac:dyDescent="0.25">
      <c r="A34" s="74" t="s">
        <v>136</v>
      </c>
    </row>
    <row r="35" spans="1:2" ht="15.75" x14ac:dyDescent="0.25">
      <c r="A35" s="18"/>
    </row>
    <row r="36" spans="1:2" ht="15.75" x14ac:dyDescent="0.25">
      <c r="A36" s="18" t="s">
        <v>20</v>
      </c>
      <c r="B36" s="13">
        <v>11000.05</v>
      </c>
    </row>
    <row r="37" spans="1:2" ht="15.75" x14ac:dyDescent="0.25">
      <c r="A37" s="18" t="s">
        <v>124</v>
      </c>
      <c r="B37" s="12">
        <f>+B35+B36</f>
        <v>11000.05</v>
      </c>
    </row>
    <row r="38" spans="1:2" ht="16.5" thickBot="1" x14ac:dyDescent="0.3">
      <c r="A38" s="18" t="s">
        <v>21</v>
      </c>
      <c r="B38" s="34">
        <f>SUM(H7:H11)</f>
        <v>6482.07</v>
      </c>
    </row>
    <row r="39" spans="1:2" ht="15.75" x14ac:dyDescent="0.25">
      <c r="A39" s="18" t="s">
        <v>24</v>
      </c>
      <c r="B39" s="12">
        <f>+B37+B38</f>
        <v>17482.12</v>
      </c>
    </row>
    <row r="40" spans="1:2" ht="15.75" x14ac:dyDescent="0.25">
      <c r="A40" s="18" t="s">
        <v>22</v>
      </c>
    </row>
    <row r="41" spans="1:2" ht="15.75" x14ac:dyDescent="0.25">
      <c r="A41" s="18" t="s">
        <v>23</v>
      </c>
      <c r="B41" s="36">
        <f>+SUM(C7:C28)</f>
        <v>3108.45</v>
      </c>
    </row>
    <row r="42" spans="1:2" ht="15.75" x14ac:dyDescent="0.25">
      <c r="A42" s="18" t="s">
        <v>137</v>
      </c>
      <c r="B42" s="13">
        <f>SUM(B39-B41)</f>
        <v>14373.669999999998</v>
      </c>
    </row>
    <row r="43" spans="1:2" ht="15.75" x14ac:dyDescent="0.25">
      <c r="A43" s="1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3"/>
  <sheetViews>
    <sheetView topLeftCell="A13" workbookViewId="0">
      <selection activeCell="A43" sqref="A43"/>
    </sheetView>
  </sheetViews>
  <sheetFormatPr defaultColWidth="9.140625" defaultRowHeight="15" x14ac:dyDescent="0.25"/>
  <cols>
    <col min="1" max="1" width="49.28515625" style="19" bestFit="1" customWidth="1"/>
    <col min="2" max="2" width="12" style="75" customWidth="1"/>
    <col min="3" max="4" width="10.7109375" style="75" customWidth="1"/>
    <col min="5" max="5" width="9.140625" style="75"/>
    <col min="6" max="6" width="44.85546875" style="19" customWidth="1"/>
    <col min="7" max="7" width="12.140625" style="75" customWidth="1"/>
    <col min="8" max="8" width="12.5703125" style="75" customWidth="1"/>
    <col min="9" max="9" width="10.42578125" style="75" customWidth="1"/>
    <col min="10" max="16384" width="9.140625" style="75"/>
  </cols>
  <sheetData>
    <row r="2" spans="1:9" ht="15.75" x14ac:dyDescent="0.25">
      <c r="C2" s="1" t="s">
        <v>47</v>
      </c>
    </row>
    <row r="3" spans="1:9" ht="15.75" x14ac:dyDescent="0.25">
      <c r="C3" s="1" t="s">
        <v>141</v>
      </c>
    </row>
    <row r="4" spans="1:9" ht="15.75" thickBot="1" x14ac:dyDescent="0.3"/>
    <row r="5" spans="1:9" ht="15.75" x14ac:dyDescent="0.25">
      <c r="A5" s="22" t="s">
        <v>0</v>
      </c>
      <c r="B5" s="23" t="s">
        <v>12</v>
      </c>
      <c r="C5" s="23" t="s">
        <v>13</v>
      </c>
      <c r="D5" s="24"/>
      <c r="F5" s="22" t="s">
        <v>14</v>
      </c>
      <c r="G5" s="32" t="s">
        <v>16</v>
      </c>
      <c r="H5" s="11" t="s">
        <v>17</v>
      </c>
      <c r="I5" s="24"/>
    </row>
    <row r="6" spans="1:9" ht="16.5" thickBot="1" x14ac:dyDescent="0.3">
      <c r="A6" s="25"/>
      <c r="B6" s="26" t="s">
        <v>120</v>
      </c>
      <c r="C6" s="26" t="s">
        <v>118</v>
      </c>
      <c r="D6" s="27" t="s">
        <v>10</v>
      </c>
      <c r="F6" s="25"/>
      <c r="G6" s="26" t="s">
        <v>120</v>
      </c>
      <c r="H6" s="3" t="s">
        <v>118</v>
      </c>
      <c r="I6" s="27" t="s">
        <v>10</v>
      </c>
    </row>
    <row r="7" spans="1:9" ht="15.75" x14ac:dyDescent="0.25">
      <c r="A7" s="28" t="s">
        <v>1</v>
      </c>
      <c r="B7" s="4">
        <v>1500</v>
      </c>
      <c r="C7" s="4">
        <v>477.94</v>
      </c>
      <c r="D7" s="4"/>
      <c r="F7" s="4" t="s">
        <v>15</v>
      </c>
      <c r="G7" s="4">
        <v>7476</v>
      </c>
      <c r="H7" s="4">
        <v>6482.07</v>
      </c>
      <c r="I7" s="30"/>
    </row>
    <row r="8" spans="1:9" ht="15.75" x14ac:dyDescent="0.25">
      <c r="A8" s="28" t="s">
        <v>2</v>
      </c>
      <c r="B8" s="5">
        <v>300</v>
      </c>
      <c r="C8" s="5">
        <v>72.56</v>
      </c>
      <c r="D8" s="5"/>
      <c r="F8" s="5" t="s">
        <v>119</v>
      </c>
      <c r="G8" s="5">
        <v>2716.9</v>
      </c>
      <c r="H8" s="5"/>
      <c r="I8" s="30"/>
    </row>
    <row r="9" spans="1:9" ht="15.75" x14ac:dyDescent="0.25">
      <c r="A9" s="28" t="s">
        <v>3</v>
      </c>
      <c r="B9" s="5">
        <v>900</v>
      </c>
      <c r="C9" s="5"/>
      <c r="D9" s="5"/>
      <c r="F9" s="5" t="s">
        <v>108</v>
      </c>
      <c r="G9" s="5"/>
      <c r="H9" s="5"/>
      <c r="I9" s="30"/>
    </row>
    <row r="10" spans="1:9" ht="15.75" x14ac:dyDescent="0.25">
      <c r="A10" s="28" t="s">
        <v>4</v>
      </c>
      <c r="B10" s="5">
        <v>300</v>
      </c>
      <c r="C10" s="5">
        <v>288.57</v>
      </c>
      <c r="D10" s="5"/>
      <c r="F10" s="6" t="s">
        <v>110</v>
      </c>
      <c r="G10" s="5">
        <v>1000</v>
      </c>
      <c r="H10" s="5"/>
      <c r="I10" s="30"/>
    </row>
    <row r="11" spans="1:9" ht="16.5" thickBot="1" x14ac:dyDescent="0.3">
      <c r="A11" s="28" t="s">
        <v>48</v>
      </c>
      <c r="B11" s="5">
        <v>1600</v>
      </c>
      <c r="C11" s="5">
        <v>1600</v>
      </c>
      <c r="D11" s="5"/>
      <c r="F11" s="8" t="s">
        <v>19</v>
      </c>
      <c r="G11" s="9"/>
      <c r="H11" s="69"/>
      <c r="I11" s="30"/>
    </row>
    <row r="12" spans="1:9" ht="32.25" thickBot="1" x14ac:dyDescent="0.3">
      <c r="A12" s="28" t="s">
        <v>128</v>
      </c>
      <c r="B12" s="5">
        <v>1015</v>
      </c>
      <c r="C12" s="5">
        <v>1011.55</v>
      </c>
      <c r="D12" s="5"/>
      <c r="F12" s="9"/>
      <c r="G12" s="33">
        <f>+SUM(G11:G11)</f>
        <v>0</v>
      </c>
      <c r="H12" s="34">
        <f>SUM(H7:H11)</f>
        <v>6482.07</v>
      </c>
      <c r="I12" s="35">
        <f>SUM(I7:I11)</f>
        <v>0</v>
      </c>
    </row>
    <row r="13" spans="1:9" ht="15.75" x14ac:dyDescent="0.25">
      <c r="A13" s="28" t="s">
        <v>6</v>
      </c>
      <c r="B13" s="5">
        <v>1000</v>
      </c>
      <c r="C13" s="5"/>
      <c r="D13" s="5"/>
      <c r="F13" s="43"/>
      <c r="G13" s="44"/>
      <c r="H13" s="39"/>
      <c r="I13" s="39"/>
    </row>
    <row r="14" spans="1:9" ht="15.75" x14ac:dyDescent="0.25">
      <c r="A14" s="28" t="s">
        <v>7</v>
      </c>
      <c r="B14" s="5">
        <v>250</v>
      </c>
      <c r="C14" s="5">
        <v>235</v>
      </c>
      <c r="D14" s="5"/>
    </row>
    <row r="15" spans="1:9" ht="15.75" x14ac:dyDescent="0.25">
      <c r="A15" s="28" t="s">
        <v>18</v>
      </c>
      <c r="B15" s="5">
        <v>190</v>
      </c>
      <c r="C15" s="5">
        <v>190</v>
      </c>
      <c r="D15" s="5"/>
    </row>
    <row r="16" spans="1:9" ht="15.75" x14ac:dyDescent="0.25">
      <c r="A16" s="28" t="s">
        <v>44</v>
      </c>
      <c r="B16" s="5">
        <v>5000</v>
      </c>
      <c r="C16" s="5"/>
      <c r="D16" s="5"/>
    </row>
    <row r="17" spans="1:10" ht="17.25" customHeight="1" x14ac:dyDescent="0.25">
      <c r="A17" s="28" t="s">
        <v>125</v>
      </c>
      <c r="B17" s="42">
        <v>3000</v>
      </c>
      <c r="C17" s="42"/>
      <c r="D17" s="41"/>
    </row>
    <row r="18" spans="1:10" ht="15.75" x14ac:dyDescent="0.25">
      <c r="A18" s="28" t="s">
        <v>45</v>
      </c>
      <c r="B18" s="42">
        <v>100</v>
      </c>
      <c r="C18" s="42">
        <v>79.08</v>
      </c>
      <c r="D18" s="17">
        <v>13.18</v>
      </c>
    </row>
    <row r="19" spans="1:10" ht="19.5" customHeight="1" x14ac:dyDescent="0.25">
      <c r="A19" s="28" t="s">
        <v>126</v>
      </c>
      <c r="B19" s="42">
        <v>2000</v>
      </c>
      <c r="C19" s="42"/>
      <c r="D19" s="17"/>
      <c r="H19" s="16"/>
    </row>
    <row r="20" spans="1:10" ht="15" customHeight="1" x14ac:dyDescent="0.25">
      <c r="A20" s="28" t="s">
        <v>49</v>
      </c>
      <c r="B20" s="42">
        <v>1000</v>
      </c>
      <c r="C20" s="42">
        <v>120</v>
      </c>
      <c r="D20" s="17"/>
    </row>
    <row r="21" spans="1:10" ht="15" customHeight="1" x14ac:dyDescent="0.25">
      <c r="A21" s="28"/>
      <c r="B21" s="42"/>
      <c r="C21" s="42"/>
      <c r="D21" s="17"/>
      <c r="F21" s="20" t="s">
        <v>143</v>
      </c>
    </row>
    <row r="22" spans="1:10" ht="15" customHeight="1" thickBot="1" x14ac:dyDescent="0.3">
      <c r="A22" s="29" t="s">
        <v>8</v>
      </c>
      <c r="B22" s="37"/>
      <c r="C22" s="37"/>
      <c r="D22" s="30"/>
      <c r="G22" s="10" t="s">
        <v>25</v>
      </c>
    </row>
    <row r="23" spans="1:10" ht="15.75" x14ac:dyDescent="0.25">
      <c r="A23" s="28" t="s">
        <v>9</v>
      </c>
      <c r="B23" s="5">
        <v>1000</v>
      </c>
      <c r="C23" s="5"/>
      <c r="D23" s="5"/>
      <c r="F23" s="7"/>
      <c r="G23" s="15"/>
      <c r="H23" s="15"/>
      <c r="I23" s="15"/>
      <c r="J23" s="15"/>
    </row>
    <row r="24" spans="1:10" ht="31.5" x14ac:dyDescent="0.25">
      <c r="A24" s="28" t="s">
        <v>127</v>
      </c>
      <c r="B24" s="5">
        <v>1015</v>
      </c>
      <c r="C24" s="5"/>
      <c r="D24" s="5"/>
      <c r="F24" s="21" t="s">
        <v>26</v>
      </c>
      <c r="G24" s="14" t="s">
        <v>28</v>
      </c>
      <c r="H24" s="14" t="s">
        <v>30</v>
      </c>
      <c r="I24" s="14" t="s">
        <v>31</v>
      </c>
      <c r="J24" s="14" t="s">
        <v>32</v>
      </c>
    </row>
    <row r="25" spans="1:10" ht="15.75" x14ac:dyDescent="0.25">
      <c r="A25" s="28" t="s">
        <v>43</v>
      </c>
      <c r="B25" s="5">
        <v>500</v>
      </c>
      <c r="C25" s="5">
        <v>151.19999999999999</v>
      </c>
      <c r="D25" s="5">
        <v>25.2</v>
      </c>
      <c r="F25" s="8"/>
      <c r="G25" s="14" t="s">
        <v>29</v>
      </c>
      <c r="H25" s="14" t="s">
        <v>29</v>
      </c>
      <c r="I25" s="14" t="s">
        <v>29</v>
      </c>
      <c r="J25" s="14" t="s">
        <v>29</v>
      </c>
    </row>
    <row r="26" spans="1:10" ht="15.75" x14ac:dyDescent="0.25">
      <c r="A26" s="28" t="s">
        <v>138</v>
      </c>
      <c r="B26" s="5">
        <v>145</v>
      </c>
      <c r="C26" s="5">
        <v>145</v>
      </c>
      <c r="D26" s="5"/>
      <c r="F26" s="8"/>
      <c r="H26" s="8"/>
      <c r="I26" s="8"/>
      <c r="J26" s="8"/>
    </row>
    <row r="27" spans="1:10" ht="15.75" x14ac:dyDescent="0.25">
      <c r="A27" s="28" t="s">
        <v>139</v>
      </c>
      <c r="B27" s="5">
        <v>258</v>
      </c>
      <c r="C27" s="5">
        <v>258</v>
      </c>
      <c r="D27" s="5"/>
      <c r="F27" s="8" t="s">
        <v>33</v>
      </c>
      <c r="G27" s="75">
        <v>6867.35</v>
      </c>
      <c r="H27" s="8"/>
      <c r="I27" s="8"/>
      <c r="J27" s="75">
        <v>6867.35</v>
      </c>
    </row>
    <row r="28" spans="1:10" ht="16.5" thickBot="1" x14ac:dyDescent="0.3">
      <c r="A28" s="31" t="s">
        <v>10</v>
      </c>
      <c r="B28" s="5"/>
      <c r="C28" s="5"/>
      <c r="D28" s="5"/>
      <c r="F28" s="2" t="s">
        <v>27</v>
      </c>
      <c r="G28" s="12">
        <v>11000.05</v>
      </c>
      <c r="H28" s="36">
        <f>-C29</f>
        <v>-4628.8999999999996</v>
      </c>
      <c r="I28" s="2">
        <f>+SUM(H7:H11)</f>
        <v>6482.07</v>
      </c>
      <c r="J28" s="2">
        <f>SUM(G28:I28)</f>
        <v>12853.22</v>
      </c>
    </row>
    <row r="29" spans="1:10" ht="16.5" thickBot="1" x14ac:dyDescent="0.3">
      <c r="A29" s="18" t="s">
        <v>11</v>
      </c>
      <c r="B29" s="36">
        <f>+SUM(B7:B28)</f>
        <v>21073</v>
      </c>
      <c r="C29" s="36">
        <f>+SUM(C7:C28)</f>
        <v>4628.8999999999996</v>
      </c>
      <c r="D29" s="36">
        <f>+SUM(D7:D28)</f>
        <v>38.379999999999995</v>
      </c>
      <c r="G29" s="2">
        <f>+SUM(G26:G28)</f>
        <v>17867.400000000001</v>
      </c>
      <c r="H29" s="2">
        <f>+SUM(H26:H28)</f>
        <v>-4628.8999999999996</v>
      </c>
      <c r="I29" s="2">
        <f>+SUM(H7:H11)</f>
        <v>6482.07</v>
      </c>
      <c r="J29" s="38">
        <f>+SUM(J26:J28)</f>
        <v>19720.57</v>
      </c>
    </row>
    <row r="30" spans="1:10" ht="15.75" x14ac:dyDescent="0.25">
      <c r="A30" s="18"/>
      <c r="B30" s="39"/>
      <c r="C30" s="39"/>
      <c r="D30" s="39"/>
    </row>
    <row r="31" spans="1:10" ht="15.75" x14ac:dyDescent="0.25">
      <c r="A31" s="18"/>
      <c r="B31" s="39"/>
      <c r="C31" s="39"/>
      <c r="D31" s="39"/>
    </row>
    <row r="32" spans="1:10" ht="15.75" x14ac:dyDescent="0.25">
      <c r="A32" s="18"/>
      <c r="B32" s="39"/>
      <c r="C32" s="39"/>
      <c r="D32" s="39"/>
    </row>
    <row r="34" spans="1:2" ht="15.75" x14ac:dyDescent="0.25">
      <c r="A34" s="74" t="s">
        <v>142</v>
      </c>
    </row>
    <row r="35" spans="1:2" ht="15.75" x14ac:dyDescent="0.25">
      <c r="A35" s="18"/>
    </row>
    <row r="36" spans="1:2" ht="15.75" x14ac:dyDescent="0.25">
      <c r="A36" s="18" t="s">
        <v>20</v>
      </c>
      <c r="B36" s="13">
        <v>11000.05</v>
      </c>
    </row>
    <row r="37" spans="1:2" ht="15.75" x14ac:dyDescent="0.25">
      <c r="A37" s="18" t="s">
        <v>124</v>
      </c>
      <c r="B37" s="12">
        <f>+B35+B36</f>
        <v>11000.05</v>
      </c>
    </row>
    <row r="38" spans="1:2" ht="16.5" thickBot="1" x14ac:dyDescent="0.3">
      <c r="A38" s="18" t="s">
        <v>21</v>
      </c>
      <c r="B38" s="34">
        <f>SUM(H7:H11)</f>
        <v>6482.07</v>
      </c>
    </row>
    <row r="39" spans="1:2" ht="15.75" x14ac:dyDescent="0.25">
      <c r="A39" s="18" t="s">
        <v>24</v>
      </c>
      <c r="B39" s="12">
        <f>+B37+B38</f>
        <v>17482.12</v>
      </c>
    </row>
    <row r="40" spans="1:2" ht="15.75" x14ac:dyDescent="0.25">
      <c r="A40" s="18" t="s">
        <v>22</v>
      </c>
    </row>
    <row r="41" spans="1:2" ht="15.75" x14ac:dyDescent="0.25">
      <c r="A41" s="18" t="s">
        <v>23</v>
      </c>
      <c r="B41" s="36">
        <f>+SUM(C7:C28)</f>
        <v>4628.8999999999996</v>
      </c>
    </row>
    <row r="42" spans="1:2" ht="15.75" x14ac:dyDescent="0.25">
      <c r="A42" s="18" t="s">
        <v>147</v>
      </c>
      <c r="B42" s="13">
        <f>SUM(B39-B41)</f>
        <v>12853.22</v>
      </c>
    </row>
    <row r="43" spans="1:2" ht="15.75" x14ac:dyDescent="0.25">
      <c r="A43" s="1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3"/>
  <sheetViews>
    <sheetView topLeftCell="A25" workbookViewId="0">
      <selection activeCell="A25" sqref="A1:XFD1048576"/>
    </sheetView>
  </sheetViews>
  <sheetFormatPr defaultColWidth="9.140625" defaultRowHeight="15" x14ac:dyDescent="0.25"/>
  <cols>
    <col min="1" max="1" width="49.28515625" style="19" bestFit="1" customWidth="1"/>
    <col min="2" max="2" width="12" style="75" customWidth="1"/>
    <col min="3" max="4" width="10.7109375" style="75" customWidth="1"/>
    <col min="5" max="5" width="9.140625" style="75"/>
    <col min="6" max="6" width="44.85546875" style="19" customWidth="1"/>
    <col min="7" max="7" width="12.140625" style="75" customWidth="1"/>
    <col min="8" max="8" width="12.5703125" style="75" customWidth="1"/>
    <col min="9" max="9" width="10.42578125" style="75" customWidth="1"/>
    <col min="10" max="16384" width="9.140625" style="75"/>
  </cols>
  <sheetData>
    <row r="2" spans="1:9" ht="15.75" x14ac:dyDescent="0.25">
      <c r="C2" s="1" t="s">
        <v>47</v>
      </c>
    </row>
    <row r="3" spans="1:9" ht="15.75" x14ac:dyDescent="0.25">
      <c r="C3" s="1" t="s">
        <v>144</v>
      </c>
    </row>
    <row r="4" spans="1:9" ht="15.75" thickBot="1" x14ac:dyDescent="0.3"/>
    <row r="5" spans="1:9" ht="15.75" x14ac:dyDescent="0.25">
      <c r="A5" s="22" t="s">
        <v>0</v>
      </c>
      <c r="B5" s="23" t="s">
        <v>12</v>
      </c>
      <c r="C5" s="23" t="s">
        <v>13</v>
      </c>
      <c r="D5" s="24"/>
      <c r="F5" s="22" t="s">
        <v>14</v>
      </c>
      <c r="G5" s="32" t="s">
        <v>16</v>
      </c>
      <c r="H5" s="11" t="s">
        <v>17</v>
      </c>
      <c r="I5" s="24"/>
    </row>
    <row r="6" spans="1:9" ht="16.5" thickBot="1" x14ac:dyDescent="0.3">
      <c r="A6" s="25"/>
      <c r="B6" s="26" t="s">
        <v>120</v>
      </c>
      <c r="C6" s="26" t="s">
        <v>118</v>
      </c>
      <c r="D6" s="27" t="s">
        <v>10</v>
      </c>
      <c r="F6" s="25"/>
      <c r="G6" s="26" t="s">
        <v>120</v>
      </c>
      <c r="H6" s="3" t="s">
        <v>118</v>
      </c>
      <c r="I6" s="27" t="s">
        <v>10</v>
      </c>
    </row>
    <row r="7" spans="1:9" ht="15.75" x14ac:dyDescent="0.25">
      <c r="A7" s="28" t="s">
        <v>1</v>
      </c>
      <c r="B7" s="4">
        <v>1500</v>
      </c>
      <c r="C7" s="4">
        <v>477.94</v>
      </c>
      <c r="D7" s="4"/>
      <c r="F7" s="4" t="s">
        <v>15</v>
      </c>
      <c r="G7" s="4">
        <v>7476</v>
      </c>
      <c r="H7" s="4">
        <v>6482.07</v>
      </c>
      <c r="I7" s="30"/>
    </row>
    <row r="8" spans="1:9" ht="15.75" x14ac:dyDescent="0.25">
      <c r="A8" s="28" t="s">
        <v>2</v>
      </c>
      <c r="B8" s="5">
        <v>300</v>
      </c>
      <c r="C8" s="5">
        <v>72.56</v>
      </c>
      <c r="D8" s="5"/>
      <c r="F8" s="5" t="s">
        <v>119</v>
      </c>
      <c r="G8" s="5">
        <v>2716.9</v>
      </c>
      <c r="H8" s="5"/>
      <c r="I8" s="30"/>
    </row>
    <row r="9" spans="1:9" ht="15.75" x14ac:dyDescent="0.25">
      <c r="A9" s="28" t="s">
        <v>3</v>
      </c>
      <c r="B9" s="5">
        <v>900</v>
      </c>
      <c r="C9" s="5"/>
      <c r="D9" s="5"/>
      <c r="F9" s="5" t="s">
        <v>108</v>
      </c>
      <c r="G9" s="5"/>
      <c r="H9" s="5"/>
      <c r="I9" s="30"/>
    </row>
    <row r="10" spans="1:9" ht="15.75" x14ac:dyDescent="0.25">
      <c r="A10" s="28" t="s">
        <v>4</v>
      </c>
      <c r="B10" s="5">
        <v>300</v>
      </c>
      <c r="C10" s="5">
        <v>288.57</v>
      </c>
      <c r="D10" s="5"/>
      <c r="F10" s="6" t="s">
        <v>110</v>
      </c>
      <c r="G10" s="5">
        <v>1000</v>
      </c>
      <c r="H10" s="5"/>
      <c r="I10" s="30"/>
    </row>
    <row r="11" spans="1:9" ht="16.5" thickBot="1" x14ac:dyDescent="0.3">
      <c r="A11" s="28" t="s">
        <v>48</v>
      </c>
      <c r="B11" s="5">
        <v>1600</v>
      </c>
      <c r="C11" s="5">
        <v>1600</v>
      </c>
      <c r="D11" s="5"/>
      <c r="F11" s="8" t="s">
        <v>19</v>
      </c>
      <c r="G11" s="9"/>
      <c r="H11" s="69"/>
      <c r="I11" s="30"/>
    </row>
    <row r="12" spans="1:9" ht="32.25" thickBot="1" x14ac:dyDescent="0.3">
      <c r="A12" s="28" t="s">
        <v>128</v>
      </c>
      <c r="B12" s="5">
        <v>1015</v>
      </c>
      <c r="C12" s="5">
        <v>1011.55</v>
      </c>
      <c r="D12" s="5"/>
      <c r="F12" s="9"/>
      <c r="G12" s="33">
        <f>+SUM(G11:G11)</f>
        <v>0</v>
      </c>
      <c r="H12" s="34">
        <f>SUM(H7:H11)</f>
        <v>6482.07</v>
      </c>
      <c r="I12" s="35">
        <f>SUM(I7:I11)</f>
        <v>0</v>
      </c>
    </row>
    <row r="13" spans="1:9" ht="15.75" x14ac:dyDescent="0.25">
      <c r="A13" s="28" t="s">
        <v>6</v>
      </c>
      <c r="B13" s="5">
        <v>1000</v>
      </c>
      <c r="C13" s="5"/>
      <c r="D13" s="5"/>
      <c r="F13" s="43"/>
      <c r="G13" s="44"/>
      <c r="H13" s="39"/>
      <c r="I13" s="39"/>
    </row>
    <row r="14" spans="1:9" ht="15.75" x14ac:dyDescent="0.25">
      <c r="A14" s="28" t="s">
        <v>7</v>
      </c>
      <c r="B14" s="5">
        <v>250</v>
      </c>
      <c r="C14" s="5">
        <v>235</v>
      </c>
      <c r="D14" s="5"/>
    </row>
    <row r="15" spans="1:9" ht="15.75" x14ac:dyDescent="0.25">
      <c r="A15" s="28" t="s">
        <v>18</v>
      </c>
      <c r="B15" s="5">
        <v>190</v>
      </c>
      <c r="C15" s="5">
        <v>190</v>
      </c>
      <c r="D15" s="5"/>
    </row>
    <row r="16" spans="1:9" ht="15.75" x14ac:dyDescent="0.25">
      <c r="A16" s="28" t="s">
        <v>44</v>
      </c>
      <c r="B16" s="5">
        <v>5000</v>
      </c>
      <c r="C16" s="5"/>
      <c r="D16" s="5"/>
    </row>
    <row r="17" spans="1:10" ht="17.25" customHeight="1" x14ac:dyDescent="0.25">
      <c r="A17" s="28" t="s">
        <v>125</v>
      </c>
      <c r="B17" s="42">
        <v>3000</v>
      </c>
      <c r="C17" s="42"/>
      <c r="D17" s="41"/>
    </row>
    <row r="18" spans="1:10" ht="15.75" x14ac:dyDescent="0.25">
      <c r="A18" s="28" t="s">
        <v>45</v>
      </c>
      <c r="B18" s="42">
        <v>100</v>
      </c>
      <c r="C18" s="42">
        <v>79.08</v>
      </c>
      <c r="D18" s="17">
        <v>13.18</v>
      </c>
    </row>
    <row r="19" spans="1:10" ht="19.5" customHeight="1" x14ac:dyDescent="0.25">
      <c r="A19" s="28" t="s">
        <v>126</v>
      </c>
      <c r="B19" s="42">
        <v>2000</v>
      </c>
      <c r="C19" s="42"/>
      <c r="D19" s="17"/>
      <c r="H19" s="16"/>
    </row>
    <row r="20" spans="1:10" ht="15" customHeight="1" x14ac:dyDescent="0.25">
      <c r="A20" s="28" t="s">
        <v>49</v>
      </c>
      <c r="B20" s="42">
        <v>1000</v>
      </c>
      <c r="C20" s="42">
        <v>120</v>
      </c>
      <c r="D20" s="17"/>
    </row>
    <row r="21" spans="1:10" ht="15" customHeight="1" x14ac:dyDescent="0.25">
      <c r="A21" s="28"/>
      <c r="B21" s="42"/>
      <c r="C21" s="42"/>
      <c r="D21" s="17"/>
      <c r="F21" s="20" t="s">
        <v>146</v>
      </c>
    </row>
    <row r="22" spans="1:10" ht="15" customHeight="1" thickBot="1" x14ac:dyDescent="0.3">
      <c r="A22" s="29" t="s">
        <v>8</v>
      </c>
      <c r="B22" s="37"/>
      <c r="C22" s="37"/>
      <c r="D22" s="30"/>
      <c r="G22" s="10" t="s">
        <v>25</v>
      </c>
    </row>
    <row r="23" spans="1:10" ht="15.75" x14ac:dyDescent="0.25">
      <c r="A23" s="28" t="s">
        <v>9</v>
      </c>
      <c r="B23" s="5">
        <v>1000</v>
      </c>
      <c r="C23" s="5"/>
      <c r="D23" s="5"/>
      <c r="F23" s="7"/>
      <c r="G23" s="15"/>
      <c r="H23" s="15"/>
      <c r="I23" s="15"/>
      <c r="J23" s="15"/>
    </row>
    <row r="24" spans="1:10" ht="31.5" x14ac:dyDescent="0.25">
      <c r="A24" s="28" t="s">
        <v>127</v>
      </c>
      <c r="B24" s="5">
        <v>1015</v>
      </c>
      <c r="C24" s="5"/>
      <c r="D24" s="5"/>
      <c r="F24" s="21" t="s">
        <v>26</v>
      </c>
      <c r="G24" s="14" t="s">
        <v>28</v>
      </c>
      <c r="H24" s="14" t="s">
        <v>30</v>
      </c>
      <c r="I24" s="14" t="s">
        <v>31</v>
      </c>
      <c r="J24" s="14" t="s">
        <v>32</v>
      </c>
    </row>
    <row r="25" spans="1:10" ht="15.75" x14ac:dyDescent="0.25">
      <c r="A25" s="28" t="s">
        <v>43</v>
      </c>
      <c r="B25" s="5">
        <v>500</v>
      </c>
      <c r="C25" s="5">
        <v>376.96</v>
      </c>
      <c r="D25" s="5">
        <v>25.2</v>
      </c>
      <c r="F25" s="8"/>
      <c r="G25" s="14" t="s">
        <v>29</v>
      </c>
      <c r="H25" s="14" t="s">
        <v>29</v>
      </c>
      <c r="I25" s="14" t="s">
        <v>29</v>
      </c>
      <c r="J25" s="14" t="s">
        <v>29</v>
      </c>
    </row>
    <row r="26" spans="1:10" ht="15.75" x14ac:dyDescent="0.25">
      <c r="A26" s="28" t="s">
        <v>138</v>
      </c>
      <c r="B26" s="5">
        <v>145</v>
      </c>
      <c r="C26" s="5">
        <v>145</v>
      </c>
      <c r="D26" s="5"/>
      <c r="F26" s="8"/>
      <c r="H26" s="8"/>
      <c r="I26" s="8"/>
      <c r="J26" s="8"/>
    </row>
    <row r="27" spans="1:10" ht="15.75" x14ac:dyDescent="0.25">
      <c r="A27" s="28" t="s">
        <v>139</v>
      </c>
      <c r="B27" s="5">
        <v>258</v>
      </c>
      <c r="C27" s="5">
        <v>258</v>
      </c>
      <c r="D27" s="5"/>
      <c r="F27" s="8" t="s">
        <v>33</v>
      </c>
      <c r="G27" s="75">
        <v>6867.35</v>
      </c>
      <c r="H27" s="8"/>
      <c r="I27" s="8"/>
      <c r="J27" s="75">
        <v>6867.35</v>
      </c>
    </row>
    <row r="28" spans="1:10" ht="16.5" thickBot="1" x14ac:dyDescent="0.3">
      <c r="A28" s="31" t="s">
        <v>10</v>
      </c>
      <c r="B28" s="5"/>
      <c r="C28" s="5"/>
      <c r="D28" s="5"/>
      <c r="F28" s="2" t="s">
        <v>27</v>
      </c>
      <c r="G28" s="12">
        <v>11000.05</v>
      </c>
      <c r="H28" s="36">
        <f>-C29</f>
        <v>-4854.66</v>
      </c>
      <c r="I28" s="2">
        <f>+SUM(H7:H11)</f>
        <v>6482.07</v>
      </c>
      <c r="J28" s="2">
        <f>SUM(G28:I28)</f>
        <v>12627.46</v>
      </c>
    </row>
    <row r="29" spans="1:10" ht="16.5" thickBot="1" x14ac:dyDescent="0.3">
      <c r="A29" s="18" t="s">
        <v>11</v>
      </c>
      <c r="B29" s="36">
        <f>+SUM(B7:B28)</f>
        <v>21073</v>
      </c>
      <c r="C29" s="36">
        <f>+SUM(C7:C28)</f>
        <v>4854.66</v>
      </c>
      <c r="D29" s="36">
        <f>+SUM(D7:D28)</f>
        <v>38.379999999999995</v>
      </c>
      <c r="G29" s="2">
        <f>+SUM(G26:G28)</f>
        <v>17867.400000000001</v>
      </c>
      <c r="H29" s="2">
        <f>+SUM(H26:H28)</f>
        <v>-4854.66</v>
      </c>
      <c r="I29" s="2">
        <f>+SUM(H7:H11)</f>
        <v>6482.07</v>
      </c>
      <c r="J29" s="38">
        <f>+SUM(J26:J28)</f>
        <v>19494.809999999998</v>
      </c>
    </row>
    <row r="30" spans="1:10" ht="15.75" x14ac:dyDescent="0.25">
      <c r="A30" s="18"/>
      <c r="B30" s="39"/>
      <c r="C30" s="39"/>
      <c r="D30" s="39"/>
    </row>
    <row r="31" spans="1:10" ht="15.75" x14ac:dyDescent="0.25">
      <c r="A31" s="18"/>
      <c r="B31" s="39"/>
      <c r="C31" s="39"/>
      <c r="D31" s="39"/>
    </row>
    <row r="32" spans="1:10" ht="15.75" x14ac:dyDescent="0.25">
      <c r="A32" s="18"/>
      <c r="B32" s="39"/>
      <c r="C32" s="39"/>
      <c r="D32" s="39"/>
    </row>
    <row r="34" spans="1:2" ht="15.75" x14ac:dyDescent="0.25">
      <c r="A34" s="74" t="s">
        <v>145</v>
      </c>
    </row>
    <row r="35" spans="1:2" ht="15.75" x14ac:dyDescent="0.25">
      <c r="A35" s="18"/>
    </row>
    <row r="36" spans="1:2" ht="15.75" x14ac:dyDescent="0.25">
      <c r="A36" s="18" t="s">
        <v>20</v>
      </c>
      <c r="B36" s="13">
        <v>11000.05</v>
      </c>
    </row>
    <row r="37" spans="1:2" ht="15.75" x14ac:dyDescent="0.25">
      <c r="A37" s="18" t="s">
        <v>124</v>
      </c>
      <c r="B37" s="12">
        <f>+B35+B36</f>
        <v>11000.05</v>
      </c>
    </row>
    <row r="38" spans="1:2" ht="16.5" thickBot="1" x14ac:dyDescent="0.3">
      <c r="A38" s="18" t="s">
        <v>21</v>
      </c>
      <c r="B38" s="34">
        <f>SUM(H7:H11)</f>
        <v>6482.07</v>
      </c>
    </row>
    <row r="39" spans="1:2" ht="15.75" x14ac:dyDescent="0.25">
      <c r="A39" s="18" t="s">
        <v>24</v>
      </c>
      <c r="B39" s="12">
        <f>+B37+B38</f>
        <v>17482.12</v>
      </c>
    </row>
    <row r="40" spans="1:2" ht="15.75" x14ac:dyDescent="0.25">
      <c r="A40" s="18" t="s">
        <v>22</v>
      </c>
    </row>
    <row r="41" spans="1:2" ht="15.75" x14ac:dyDescent="0.25">
      <c r="A41" s="18" t="s">
        <v>23</v>
      </c>
      <c r="B41" s="36">
        <f>+SUM(C7:C28)</f>
        <v>4854.66</v>
      </c>
    </row>
    <row r="42" spans="1:2" ht="15.75" x14ac:dyDescent="0.25">
      <c r="A42" s="18" t="s">
        <v>148</v>
      </c>
      <c r="B42" s="13">
        <f>SUM(B39-B41)</f>
        <v>12627.46</v>
      </c>
    </row>
    <row r="43" spans="1:2" ht="15.75" x14ac:dyDescent="0.25">
      <c r="A43" s="1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3"/>
  <sheetViews>
    <sheetView topLeftCell="A12" workbookViewId="0">
      <selection activeCell="C24" sqref="C24"/>
    </sheetView>
  </sheetViews>
  <sheetFormatPr defaultColWidth="9.140625" defaultRowHeight="15" x14ac:dyDescent="0.25"/>
  <cols>
    <col min="1" max="1" width="49.28515625" style="19" bestFit="1" customWidth="1"/>
    <col min="2" max="2" width="12" style="75" customWidth="1"/>
    <col min="3" max="4" width="10.7109375" style="75" customWidth="1"/>
    <col min="5" max="5" width="9.140625" style="75"/>
    <col min="6" max="6" width="44.85546875" style="19" customWidth="1"/>
    <col min="7" max="7" width="12.140625" style="75" customWidth="1"/>
    <col min="8" max="8" width="12.5703125" style="75" customWidth="1"/>
    <col min="9" max="9" width="10.42578125" style="75" customWidth="1"/>
    <col min="10" max="16384" width="9.140625" style="75"/>
  </cols>
  <sheetData>
    <row r="2" spans="1:9" ht="15.75" x14ac:dyDescent="0.25">
      <c r="C2" s="1" t="s">
        <v>47</v>
      </c>
    </row>
    <row r="3" spans="1:9" ht="15.75" x14ac:dyDescent="0.25">
      <c r="C3" s="1" t="s">
        <v>149</v>
      </c>
    </row>
    <row r="4" spans="1:9" ht="15.75" thickBot="1" x14ac:dyDescent="0.3"/>
    <row r="5" spans="1:9" ht="15.75" x14ac:dyDescent="0.25">
      <c r="A5" s="22" t="s">
        <v>0</v>
      </c>
      <c r="B5" s="23" t="s">
        <v>12</v>
      </c>
      <c r="C5" s="23" t="s">
        <v>13</v>
      </c>
      <c r="D5" s="24"/>
      <c r="F5" s="22" t="s">
        <v>14</v>
      </c>
      <c r="G5" s="32" t="s">
        <v>16</v>
      </c>
      <c r="H5" s="11" t="s">
        <v>17</v>
      </c>
      <c r="I5" s="24"/>
    </row>
    <row r="6" spans="1:9" ht="16.5" thickBot="1" x14ac:dyDescent="0.3">
      <c r="A6" s="25"/>
      <c r="B6" s="26" t="s">
        <v>120</v>
      </c>
      <c r="C6" s="26" t="s">
        <v>118</v>
      </c>
      <c r="D6" s="27" t="s">
        <v>10</v>
      </c>
      <c r="F6" s="25"/>
      <c r="G6" s="26" t="s">
        <v>120</v>
      </c>
      <c r="H6" s="3" t="s">
        <v>118</v>
      </c>
      <c r="I6" s="27" t="s">
        <v>10</v>
      </c>
    </row>
    <row r="7" spans="1:9" ht="15.75" x14ac:dyDescent="0.25">
      <c r="A7" s="28" t="s">
        <v>1</v>
      </c>
      <c r="B7" s="4">
        <v>1500</v>
      </c>
      <c r="C7" s="4">
        <v>477.94</v>
      </c>
      <c r="D7" s="4"/>
      <c r="F7" s="4" t="s">
        <v>15</v>
      </c>
      <c r="G7" s="4">
        <v>7476</v>
      </c>
      <c r="H7" s="4">
        <v>7476</v>
      </c>
      <c r="I7" s="30"/>
    </row>
    <row r="8" spans="1:9" ht="15.75" x14ac:dyDescent="0.25">
      <c r="A8" s="28" t="s">
        <v>2</v>
      </c>
      <c r="B8" s="5">
        <v>300</v>
      </c>
      <c r="C8" s="5">
        <v>72.56</v>
      </c>
      <c r="D8" s="5"/>
      <c r="F8" s="5" t="s">
        <v>119</v>
      </c>
      <c r="G8" s="5">
        <v>2716.9</v>
      </c>
      <c r="H8" s="5">
        <v>2744.07</v>
      </c>
      <c r="I8" s="30"/>
    </row>
    <row r="9" spans="1:9" ht="15.75" x14ac:dyDescent="0.25">
      <c r="A9" s="28" t="s">
        <v>3</v>
      </c>
      <c r="B9" s="5">
        <v>900</v>
      </c>
      <c r="C9" s="5"/>
      <c r="D9" s="5"/>
      <c r="F9" s="5" t="s">
        <v>108</v>
      </c>
      <c r="G9" s="5"/>
      <c r="H9" s="5"/>
      <c r="I9" s="30"/>
    </row>
    <row r="10" spans="1:9" ht="15.75" x14ac:dyDescent="0.25">
      <c r="A10" s="28" t="s">
        <v>4</v>
      </c>
      <c r="B10" s="5">
        <v>300</v>
      </c>
      <c r="C10" s="5">
        <v>288.57</v>
      </c>
      <c r="D10" s="5"/>
      <c r="F10" s="6" t="s">
        <v>110</v>
      </c>
      <c r="G10" s="5">
        <v>1000</v>
      </c>
      <c r="H10" s="5"/>
      <c r="I10" s="30"/>
    </row>
    <row r="11" spans="1:9" ht="16.5" thickBot="1" x14ac:dyDescent="0.3">
      <c r="A11" s="28" t="s">
        <v>48</v>
      </c>
      <c r="B11" s="5">
        <v>1600</v>
      </c>
      <c r="C11" s="5">
        <v>1600</v>
      </c>
      <c r="D11" s="5"/>
      <c r="F11" s="8" t="s">
        <v>19</v>
      </c>
      <c r="G11" s="9"/>
      <c r="H11" s="69"/>
      <c r="I11" s="30"/>
    </row>
    <row r="12" spans="1:9" ht="32.25" thickBot="1" x14ac:dyDescent="0.3">
      <c r="A12" s="28" t="s">
        <v>128</v>
      </c>
      <c r="B12" s="5">
        <v>1015</v>
      </c>
      <c r="C12" s="5">
        <v>1011.55</v>
      </c>
      <c r="D12" s="5"/>
      <c r="F12" s="9"/>
      <c r="G12" s="33">
        <f>+SUM(G11:G11)</f>
        <v>0</v>
      </c>
      <c r="H12" s="34">
        <f>SUM(H7:H11)</f>
        <v>10220.07</v>
      </c>
      <c r="I12" s="35">
        <f>SUM(I7:I11)</f>
        <v>0</v>
      </c>
    </row>
    <row r="13" spans="1:9" ht="15.75" x14ac:dyDescent="0.25">
      <c r="A13" s="28" t="s">
        <v>6</v>
      </c>
      <c r="B13" s="5">
        <v>1000</v>
      </c>
      <c r="C13" s="5"/>
      <c r="D13" s="5"/>
      <c r="F13" s="43"/>
      <c r="G13" s="44"/>
      <c r="H13" s="39"/>
      <c r="I13" s="39"/>
    </row>
    <row r="14" spans="1:9" ht="15.75" x14ac:dyDescent="0.25">
      <c r="A14" s="28" t="s">
        <v>7</v>
      </c>
      <c r="B14" s="5">
        <v>250</v>
      </c>
      <c r="C14" s="5">
        <v>235</v>
      </c>
      <c r="D14" s="5"/>
    </row>
    <row r="15" spans="1:9" ht="15.75" x14ac:dyDescent="0.25">
      <c r="A15" s="28" t="s">
        <v>18</v>
      </c>
      <c r="B15" s="5">
        <v>190</v>
      </c>
      <c r="C15" s="5">
        <v>190</v>
      </c>
      <c r="D15" s="5"/>
    </row>
    <row r="16" spans="1:9" ht="15.75" x14ac:dyDescent="0.25">
      <c r="A16" s="28" t="s">
        <v>44</v>
      </c>
      <c r="B16" s="5">
        <v>5000</v>
      </c>
      <c r="C16" s="5"/>
      <c r="D16" s="5"/>
    </row>
    <row r="17" spans="1:10" ht="17.25" customHeight="1" x14ac:dyDescent="0.25">
      <c r="A17" s="28" t="s">
        <v>125</v>
      </c>
      <c r="B17" s="42">
        <v>3000</v>
      </c>
      <c r="C17" s="42"/>
      <c r="D17" s="41"/>
    </row>
    <row r="18" spans="1:10" ht="15.75" x14ac:dyDescent="0.25">
      <c r="A18" s="28" t="s">
        <v>45</v>
      </c>
      <c r="B18" s="42">
        <v>100</v>
      </c>
      <c r="C18" s="42">
        <v>79.08</v>
      </c>
      <c r="D18" s="17">
        <v>13.18</v>
      </c>
    </row>
    <row r="19" spans="1:10" ht="19.5" customHeight="1" x14ac:dyDescent="0.25">
      <c r="A19" s="28" t="s">
        <v>126</v>
      </c>
      <c r="B19" s="42">
        <v>2000</v>
      </c>
      <c r="C19" s="42"/>
      <c r="D19" s="17"/>
      <c r="H19" s="16"/>
    </row>
    <row r="20" spans="1:10" ht="15" customHeight="1" x14ac:dyDescent="0.25">
      <c r="A20" s="28" t="s">
        <v>49</v>
      </c>
      <c r="B20" s="42">
        <v>1000</v>
      </c>
      <c r="C20" s="42">
        <v>120</v>
      </c>
      <c r="D20" s="17"/>
    </row>
    <row r="21" spans="1:10" ht="15" customHeight="1" x14ac:dyDescent="0.25">
      <c r="A21" s="28"/>
      <c r="B21" s="42"/>
      <c r="C21" s="42"/>
      <c r="D21" s="17"/>
      <c r="F21" s="20" t="s">
        <v>150</v>
      </c>
    </row>
    <row r="22" spans="1:10" ht="15" customHeight="1" thickBot="1" x14ac:dyDescent="0.3">
      <c r="A22" s="29" t="s">
        <v>8</v>
      </c>
      <c r="B22" s="37"/>
      <c r="C22" s="37"/>
      <c r="D22" s="30"/>
      <c r="G22" s="10" t="s">
        <v>25</v>
      </c>
    </row>
    <row r="23" spans="1:10" ht="15.75" x14ac:dyDescent="0.25">
      <c r="A23" s="28" t="s">
        <v>9</v>
      </c>
      <c r="B23" s="5">
        <v>1000</v>
      </c>
      <c r="C23" s="5"/>
      <c r="D23" s="5"/>
      <c r="F23" s="7"/>
      <c r="G23" s="15"/>
      <c r="H23" s="15"/>
      <c r="I23" s="15"/>
      <c r="J23" s="15"/>
    </row>
    <row r="24" spans="1:10" ht="31.5" x14ac:dyDescent="0.25">
      <c r="A24" s="28" t="s">
        <v>127</v>
      </c>
      <c r="B24" s="5">
        <v>1015</v>
      </c>
      <c r="C24" s="5"/>
      <c r="D24" s="5"/>
      <c r="F24" s="21" t="s">
        <v>26</v>
      </c>
      <c r="G24" s="14" t="s">
        <v>28</v>
      </c>
      <c r="H24" s="14" t="s">
        <v>30</v>
      </c>
      <c r="I24" s="14" t="s">
        <v>31</v>
      </c>
      <c r="J24" s="14" t="s">
        <v>32</v>
      </c>
    </row>
    <row r="25" spans="1:10" ht="15.75" x14ac:dyDescent="0.25">
      <c r="A25" s="28" t="s">
        <v>43</v>
      </c>
      <c r="B25" s="5">
        <v>500</v>
      </c>
      <c r="C25" s="5">
        <v>376.96</v>
      </c>
      <c r="D25" s="5">
        <v>25.2</v>
      </c>
      <c r="F25" s="8"/>
      <c r="G25" s="14" t="s">
        <v>29</v>
      </c>
      <c r="H25" s="14" t="s">
        <v>29</v>
      </c>
      <c r="I25" s="14" t="s">
        <v>29</v>
      </c>
      <c r="J25" s="14" t="s">
        <v>29</v>
      </c>
    </row>
    <row r="26" spans="1:10" ht="15.75" x14ac:dyDescent="0.25">
      <c r="A26" s="28" t="s">
        <v>138</v>
      </c>
      <c r="B26" s="5">
        <v>145</v>
      </c>
      <c r="C26" s="5">
        <v>145</v>
      </c>
      <c r="D26" s="5"/>
      <c r="F26" s="8"/>
      <c r="H26" s="8"/>
      <c r="I26" s="8"/>
      <c r="J26" s="8"/>
    </row>
    <row r="27" spans="1:10" ht="15.75" x14ac:dyDescent="0.25">
      <c r="A27" s="28" t="s">
        <v>139</v>
      </c>
      <c r="B27" s="5">
        <v>258</v>
      </c>
      <c r="C27" s="5">
        <v>258</v>
      </c>
      <c r="D27" s="5"/>
      <c r="F27" s="8" t="s">
        <v>33</v>
      </c>
      <c r="G27" s="75">
        <v>6867.35</v>
      </c>
      <c r="H27" s="8"/>
      <c r="I27" s="8"/>
      <c r="J27" s="75">
        <v>6867.35</v>
      </c>
    </row>
    <row r="28" spans="1:10" ht="16.5" thickBot="1" x14ac:dyDescent="0.3">
      <c r="A28" s="31" t="s">
        <v>10</v>
      </c>
      <c r="B28" s="5"/>
      <c r="C28" s="5"/>
      <c r="D28" s="5"/>
      <c r="F28" s="2" t="s">
        <v>27</v>
      </c>
      <c r="G28" s="12">
        <v>11000.05</v>
      </c>
      <c r="H28" s="36">
        <f>-C29</f>
        <v>-4854.66</v>
      </c>
      <c r="I28" s="2">
        <f>+SUM(H7:H11)</f>
        <v>10220.07</v>
      </c>
      <c r="J28" s="2">
        <f>SUM(G28:I28)</f>
        <v>16365.46</v>
      </c>
    </row>
    <row r="29" spans="1:10" ht="16.5" thickBot="1" x14ac:dyDescent="0.3">
      <c r="A29" s="18" t="s">
        <v>11</v>
      </c>
      <c r="B29" s="36">
        <f>+SUM(B7:B28)</f>
        <v>21073</v>
      </c>
      <c r="C29" s="36">
        <f>+SUM(C7:C28)</f>
        <v>4854.66</v>
      </c>
      <c r="D29" s="36">
        <f>+SUM(D7:D28)</f>
        <v>38.379999999999995</v>
      </c>
      <c r="G29" s="2">
        <f>+SUM(G26:G28)</f>
        <v>17867.400000000001</v>
      </c>
      <c r="H29" s="2">
        <f>+SUM(H26:H28)</f>
        <v>-4854.66</v>
      </c>
      <c r="I29" s="2">
        <f>+SUM(H7:H11)</f>
        <v>10220.07</v>
      </c>
      <c r="J29" s="38">
        <f>+SUM(J26:J28)</f>
        <v>23232.809999999998</v>
      </c>
    </row>
    <row r="30" spans="1:10" ht="15.75" x14ac:dyDescent="0.25">
      <c r="A30" s="18"/>
      <c r="B30" s="39"/>
      <c r="C30" s="39"/>
      <c r="D30" s="39"/>
    </row>
    <row r="31" spans="1:10" ht="15.75" x14ac:dyDescent="0.25">
      <c r="A31" s="18"/>
      <c r="B31" s="39"/>
      <c r="C31" s="39"/>
      <c r="D31" s="39"/>
    </row>
    <row r="32" spans="1:10" ht="15.75" x14ac:dyDescent="0.25">
      <c r="A32" s="18"/>
      <c r="B32" s="39"/>
      <c r="C32" s="39"/>
      <c r="D32" s="39"/>
    </row>
    <row r="34" spans="1:2" ht="15.75" x14ac:dyDescent="0.25">
      <c r="A34" s="74" t="s">
        <v>152</v>
      </c>
    </row>
    <row r="35" spans="1:2" ht="15.75" x14ac:dyDescent="0.25">
      <c r="A35" s="18"/>
    </row>
    <row r="36" spans="1:2" ht="15.75" x14ac:dyDescent="0.25">
      <c r="A36" s="18" t="s">
        <v>20</v>
      </c>
      <c r="B36" s="13">
        <v>11000.05</v>
      </c>
    </row>
    <row r="37" spans="1:2" ht="15.75" x14ac:dyDescent="0.25">
      <c r="A37" s="18" t="s">
        <v>124</v>
      </c>
      <c r="B37" s="12">
        <f>+B35+B36</f>
        <v>11000.05</v>
      </c>
    </row>
    <row r="38" spans="1:2" ht="16.5" thickBot="1" x14ac:dyDescent="0.3">
      <c r="A38" s="18" t="s">
        <v>21</v>
      </c>
      <c r="B38" s="34">
        <f>SUM(H7:H11)</f>
        <v>10220.07</v>
      </c>
    </row>
    <row r="39" spans="1:2" ht="15.75" x14ac:dyDescent="0.25">
      <c r="A39" s="18" t="s">
        <v>24</v>
      </c>
      <c r="B39" s="12">
        <f>+B37+B38</f>
        <v>21220.12</v>
      </c>
    </row>
    <row r="40" spans="1:2" ht="15.75" x14ac:dyDescent="0.25">
      <c r="A40" s="18" t="s">
        <v>22</v>
      </c>
    </row>
    <row r="41" spans="1:2" ht="15.75" x14ac:dyDescent="0.25">
      <c r="A41" s="18" t="s">
        <v>23</v>
      </c>
      <c r="B41" s="36">
        <f>+SUM(C7:C28)</f>
        <v>4854.66</v>
      </c>
    </row>
    <row r="42" spans="1:2" ht="15.75" x14ac:dyDescent="0.25">
      <c r="A42" s="18" t="s">
        <v>151</v>
      </c>
      <c r="B42" s="13">
        <f>SUM(B39-B41)</f>
        <v>16365.46</v>
      </c>
    </row>
    <row r="43" spans="1:2" ht="15.75" x14ac:dyDescent="0.25">
      <c r="A43" s="18"/>
    </row>
  </sheetData>
  <pageMargins left="0.7" right="0.7" top="0.75" bottom="0.75" header="0.3" footer="0.3"/>
  <pageSetup scale="6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3"/>
  <sheetViews>
    <sheetView workbookViewId="0">
      <selection sqref="A1:XFD1048576"/>
    </sheetView>
  </sheetViews>
  <sheetFormatPr defaultColWidth="9.140625" defaultRowHeight="15" x14ac:dyDescent="0.25"/>
  <cols>
    <col min="1" max="1" width="49.28515625" style="19" bestFit="1" customWidth="1"/>
    <col min="2" max="2" width="12" style="75" customWidth="1"/>
    <col min="3" max="4" width="10.7109375" style="75" customWidth="1"/>
    <col min="5" max="5" width="9.140625" style="75"/>
    <col min="6" max="6" width="44.85546875" style="19" customWidth="1"/>
    <col min="7" max="7" width="12.140625" style="75" customWidth="1"/>
    <col min="8" max="8" width="12.5703125" style="75" customWidth="1"/>
    <col min="9" max="9" width="10.42578125" style="75" customWidth="1"/>
    <col min="10" max="16384" width="9.140625" style="75"/>
  </cols>
  <sheetData>
    <row r="2" spans="1:10" ht="15.75" x14ac:dyDescent="0.25">
      <c r="C2" s="1" t="s">
        <v>47</v>
      </c>
    </row>
    <row r="3" spans="1:10" ht="15.75" x14ac:dyDescent="0.25">
      <c r="C3" s="1" t="s">
        <v>153</v>
      </c>
    </row>
    <row r="4" spans="1:10" ht="15.75" thickBot="1" x14ac:dyDescent="0.3"/>
    <row r="5" spans="1:10" ht="15.75" x14ac:dyDescent="0.25">
      <c r="A5" s="22" t="s">
        <v>0</v>
      </c>
      <c r="B5" s="23" t="s">
        <v>12</v>
      </c>
      <c r="C5" s="23" t="s">
        <v>13</v>
      </c>
      <c r="D5" s="24"/>
      <c r="F5" s="22" t="s">
        <v>14</v>
      </c>
      <c r="G5" s="32" t="s">
        <v>16</v>
      </c>
      <c r="H5" s="11" t="s">
        <v>17</v>
      </c>
      <c r="I5" s="24"/>
    </row>
    <row r="6" spans="1:10" ht="16.5" thickBot="1" x14ac:dyDescent="0.3">
      <c r="A6" s="25"/>
      <c r="B6" s="26" t="s">
        <v>120</v>
      </c>
      <c r="C6" s="26" t="s">
        <v>118</v>
      </c>
      <c r="D6" s="27" t="s">
        <v>10</v>
      </c>
      <c r="F6" s="25"/>
      <c r="G6" s="26" t="s">
        <v>120</v>
      </c>
      <c r="H6" s="3" t="s">
        <v>118</v>
      </c>
      <c r="I6" s="27" t="s">
        <v>10</v>
      </c>
    </row>
    <row r="7" spans="1:10" ht="15.75" x14ac:dyDescent="0.25">
      <c r="A7" s="28" t="s">
        <v>1</v>
      </c>
      <c r="B7" s="4">
        <v>1500</v>
      </c>
      <c r="C7" s="4">
        <v>682.84</v>
      </c>
      <c r="D7" s="4"/>
      <c r="F7" s="4" t="s">
        <v>15</v>
      </c>
      <c r="G7" s="4">
        <v>7476</v>
      </c>
      <c r="H7" s="4">
        <v>7476</v>
      </c>
      <c r="I7" s="30"/>
    </row>
    <row r="8" spans="1:10" ht="15.75" x14ac:dyDescent="0.25">
      <c r="A8" s="28" t="s">
        <v>2</v>
      </c>
      <c r="B8" s="5">
        <v>300</v>
      </c>
      <c r="C8" s="5">
        <v>72.56</v>
      </c>
      <c r="D8" s="5"/>
      <c r="F8" s="5" t="s">
        <v>119</v>
      </c>
      <c r="G8" s="5">
        <v>2716.9</v>
      </c>
      <c r="H8" s="5">
        <v>2744.07</v>
      </c>
      <c r="I8" s="30"/>
    </row>
    <row r="9" spans="1:10" ht="15.75" x14ac:dyDescent="0.25">
      <c r="A9" s="28" t="s">
        <v>3</v>
      </c>
      <c r="B9" s="5">
        <v>900</v>
      </c>
      <c r="C9" s="5">
        <v>708.9</v>
      </c>
      <c r="D9" s="5"/>
      <c r="F9" s="5" t="s">
        <v>108</v>
      </c>
      <c r="G9" s="5"/>
      <c r="H9" s="5"/>
      <c r="I9" s="30"/>
      <c r="J9" s="75">
        <v>235</v>
      </c>
    </row>
    <row r="10" spans="1:10" ht="15.75" x14ac:dyDescent="0.25">
      <c r="A10" s="28" t="s">
        <v>4</v>
      </c>
      <c r="B10" s="5">
        <v>300</v>
      </c>
      <c r="C10" s="5">
        <v>288.57</v>
      </c>
      <c r="D10" s="5"/>
      <c r="F10" s="6" t="s">
        <v>110</v>
      </c>
      <c r="G10" s="5">
        <v>1000</v>
      </c>
      <c r="H10" s="5">
        <v>567.73</v>
      </c>
      <c r="I10" s="30"/>
      <c r="J10" s="75">
        <v>70</v>
      </c>
    </row>
    <row r="11" spans="1:10" ht="16.5" thickBot="1" x14ac:dyDescent="0.3">
      <c r="A11" s="28" t="s">
        <v>48</v>
      </c>
      <c r="B11" s="5">
        <v>1600</v>
      </c>
      <c r="C11" s="5">
        <v>1600</v>
      </c>
      <c r="D11" s="5"/>
      <c r="F11" s="8" t="s">
        <v>19</v>
      </c>
      <c r="G11" s="9"/>
      <c r="H11" s="69"/>
      <c r="I11" s="30"/>
      <c r="J11" s="75">
        <f>SUM(J9:J10)</f>
        <v>305</v>
      </c>
    </row>
    <row r="12" spans="1:10" ht="32.25" thickBot="1" x14ac:dyDescent="0.3">
      <c r="A12" s="28" t="s">
        <v>128</v>
      </c>
      <c r="B12" s="5">
        <v>1015</v>
      </c>
      <c r="C12" s="5">
        <v>1011.55</v>
      </c>
      <c r="D12" s="5"/>
      <c r="F12" s="9"/>
      <c r="G12" s="33">
        <f>+SUM(G11:G11)</f>
        <v>0</v>
      </c>
      <c r="H12" s="34">
        <f>SUM(H7:H11)</f>
        <v>10787.8</v>
      </c>
      <c r="I12" s="35">
        <f>SUM(I7:I11)</f>
        <v>0</v>
      </c>
    </row>
    <row r="13" spans="1:10" ht="15.75" x14ac:dyDescent="0.25">
      <c r="A13" s="28" t="s">
        <v>6</v>
      </c>
      <c r="B13" s="5">
        <v>1000</v>
      </c>
      <c r="C13" s="5"/>
      <c r="D13" s="5"/>
      <c r="F13" s="43"/>
      <c r="G13" s="44"/>
      <c r="H13" s="39"/>
      <c r="I13" s="39"/>
    </row>
    <row r="14" spans="1:10" ht="15.75" x14ac:dyDescent="0.25">
      <c r="A14" s="28" t="s">
        <v>7</v>
      </c>
      <c r="B14" s="5">
        <v>250</v>
      </c>
      <c r="C14" s="5">
        <v>305</v>
      </c>
      <c r="D14" s="5"/>
    </row>
    <row r="15" spans="1:10" ht="15.75" x14ac:dyDescent="0.25">
      <c r="A15" s="28" t="s">
        <v>18</v>
      </c>
      <c r="B15" s="5">
        <v>190</v>
      </c>
      <c r="C15" s="5">
        <v>190</v>
      </c>
      <c r="D15" s="5"/>
    </row>
    <row r="16" spans="1:10" ht="15.75" x14ac:dyDescent="0.25">
      <c r="A16" s="28" t="s">
        <v>44</v>
      </c>
      <c r="B16" s="5">
        <v>5000</v>
      </c>
      <c r="C16" s="5"/>
      <c r="D16" s="5"/>
    </row>
    <row r="17" spans="1:10" ht="17.25" customHeight="1" x14ac:dyDescent="0.25">
      <c r="A17" s="28" t="s">
        <v>125</v>
      </c>
      <c r="B17" s="42">
        <v>3000</v>
      </c>
      <c r="C17" s="42"/>
      <c r="D17" s="41"/>
    </row>
    <row r="18" spans="1:10" ht="15.75" x14ac:dyDescent="0.25">
      <c r="A18" s="28" t="s">
        <v>45</v>
      </c>
      <c r="B18" s="42">
        <v>100</v>
      </c>
      <c r="C18" s="42">
        <v>79.08</v>
      </c>
      <c r="D18" s="17">
        <v>13.18</v>
      </c>
    </row>
    <row r="19" spans="1:10" ht="19.5" customHeight="1" x14ac:dyDescent="0.25">
      <c r="A19" s="28" t="s">
        <v>126</v>
      </c>
      <c r="B19" s="42">
        <v>2000</v>
      </c>
      <c r="C19" s="42"/>
      <c r="D19" s="17"/>
      <c r="H19" s="16"/>
    </row>
    <row r="20" spans="1:10" ht="15" customHeight="1" x14ac:dyDescent="0.25">
      <c r="A20" s="28" t="s">
        <v>49</v>
      </c>
      <c r="B20" s="42">
        <v>1000</v>
      </c>
      <c r="C20" s="42">
        <v>120</v>
      </c>
      <c r="D20" s="17"/>
    </row>
    <row r="21" spans="1:10" ht="15" customHeight="1" x14ac:dyDescent="0.25">
      <c r="A21" s="28"/>
      <c r="B21" s="42"/>
      <c r="C21" s="42"/>
      <c r="D21" s="17"/>
      <c r="F21" s="20" t="s">
        <v>154</v>
      </c>
    </row>
    <row r="22" spans="1:10" ht="15" customHeight="1" thickBot="1" x14ac:dyDescent="0.3">
      <c r="A22" s="29" t="s">
        <v>8</v>
      </c>
      <c r="B22" s="37"/>
      <c r="C22" s="37"/>
      <c r="D22" s="30"/>
      <c r="G22" s="10" t="s">
        <v>25</v>
      </c>
    </row>
    <row r="23" spans="1:10" ht="15.75" x14ac:dyDescent="0.25">
      <c r="A23" s="28" t="s">
        <v>9</v>
      </c>
      <c r="B23" s="5">
        <v>1000</v>
      </c>
      <c r="C23" s="5">
        <v>270</v>
      </c>
      <c r="D23" s="5"/>
      <c r="F23" s="7"/>
      <c r="G23" s="15"/>
      <c r="H23" s="15"/>
      <c r="I23" s="15"/>
      <c r="J23" s="15"/>
    </row>
    <row r="24" spans="1:10" ht="31.5" x14ac:dyDescent="0.25">
      <c r="A24" s="28" t="s">
        <v>127</v>
      </c>
      <c r="B24" s="5">
        <v>1015</v>
      </c>
      <c r="C24" s="5"/>
      <c r="D24" s="5"/>
      <c r="F24" s="21" t="s">
        <v>26</v>
      </c>
      <c r="G24" s="14" t="s">
        <v>28</v>
      </c>
      <c r="H24" s="14" t="s">
        <v>30</v>
      </c>
      <c r="I24" s="14" t="s">
        <v>31</v>
      </c>
      <c r="J24" s="14" t="s">
        <v>32</v>
      </c>
    </row>
    <row r="25" spans="1:10" ht="15.75" x14ac:dyDescent="0.25">
      <c r="A25" s="28" t="s">
        <v>43</v>
      </c>
      <c r="B25" s="5">
        <v>500</v>
      </c>
      <c r="C25" s="5">
        <v>376.96</v>
      </c>
      <c r="D25" s="5">
        <v>25.2</v>
      </c>
      <c r="F25" s="8"/>
      <c r="G25" s="14" t="s">
        <v>29</v>
      </c>
      <c r="H25" s="14" t="s">
        <v>29</v>
      </c>
      <c r="I25" s="14" t="s">
        <v>29</v>
      </c>
      <c r="J25" s="14" t="s">
        <v>29</v>
      </c>
    </row>
    <row r="26" spans="1:10" ht="15.75" x14ac:dyDescent="0.25">
      <c r="A26" s="28" t="s">
        <v>138</v>
      </c>
      <c r="B26" s="5">
        <v>145</v>
      </c>
      <c r="C26" s="5">
        <v>145</v>
      </c>
      <c r="D26" s="5"/>
      <c r="F26" s="8"/>
      <c r="H26" s="8"/>
      <c r="I26" s="8"/>
      <c r="J26" s="8"/>
    </row>
    <row r="27" spans="1:10" ht="15.75" x14ac:dyDescent="0.25">
      <c r="A27" s="28" t="s">
        <v>139</v>
      </c>
      <c r="B27" s="5">
        <v>258</v>
      </c>
      <c r="C27" s="5">
        <v>258</v>
      </c>
      <c r="D27" s="5"/>
      <c r="F27" s="8" t="s">
        <v>33</v>
      </c>
      <c r="G27" s="75">
        <v>6867.35</v>
      </c>
      <c r="H27" s="8"/>
      <c r="I27" s="8"/>
      <c r="J27" s="75">
        <v>6867.35</v>
      </c>
    </row>
    <row r="28" spans="1:10" ht="16.5" thickBot="1" x14ac:dyDescent="0.3">
      <c r="A28" s="31" t="s">
        <v>10</v>
      </c>
      <c r="B28" s="5"/>
      <c r="C28" s="5"/>
      <c r="D28" s="5"/>
      <c r="F28" s="2" t="s">
        <v>27</v>
      </c>
      <c r="G28" s="12">
        <v>11000.05</v>
      </c>
      <c r="H28" s="36">
        <f>-C29</f>
        <v>-6108.46</v>
      </c>
      <c r="I28" s="2">
        <f>+SUM(H7:H11)</f>
        <v>10787.8</v>
      </c>
      <c r="J28" s="2">
        <f>SUM(G28:I28)</f>
        <v>15679.39</v>
      </c>
    </row>
    <row r="29" spans="1:10" ht="16.5" thickBot="1" x14ac:dyDescent="0.3">
      <c r="A29" s="18" t="s">
        <v>11</v>
      </c>
      <c r="B29" s="36">
        <f>+SUM(B7:B28)</f>
        <v>21073</v>
      </c>
      <c r="C29" s="36">
        <f>+SUM(C7:C28)</f>
        <v>6108.46</v>
      </c>
      <c r="D29" s="36">
        <f>+SUM(D7:D28)</f>
        <v>38.379999999999995</v>
      </c>
      <c r="G29" s="2">
        <f>+SUM(G26:G28)</f>
        <v>17867.400000000001</v>
      </c>
      <c r="H29" s="2">
        <f>+SUM(H26:H28)</f>
        <v>-6108.46</v>
      </c>
      <c r="I29" s="2">
        <f>+SUM(H7:H11)</f>
        <v>10787.8</v>
      </c>
      <c r="J29" s="38">
        <f>+SUM(J26:J28)</f>
        <v>22546.739999999998</v>
      </c>
    </row>
    <row r="30" spans="1:10" ht="15.75" x14ac:dyDescent="0.25">
      <c r="A30" s="18"/>
      <c r="B30" s="39"/>
      <c r="C30" s="39"/>
      <c r="D30" s="39"/>
    </row>
    <row r="31" spans="1:10" ht="15.75" x14ac:dyDescent="0.25">
      <c r="A31" s="18"/>
      <c r="B31" s="39"/>
      <c r="C31" s="39"/>
      <c r="D31" s="39"/>
    </row>
    <row r="32" spans="1:10" ht="15.75" x14ac:dyDescent="0.25">
      <c r="A32" s="18"/>
      <c r="B32" s="39"/>
      <c r="C32" s="39"/>
      <c r="D32" s="39"/>
    </row>
    <row r="34" spans="1:2" ht="15.75" x14ac:dyDescent="0.25">
      <c r="A34" s="74" t="s">
        <v>155</v>
      </c>
    </row>
    <row r="35" spans="1:2" ht="15.75" x14ac:dyDescent="0.25">
      <c r="A35" s="18"/>
    </row>
    <row r="36" spans="1:2" ht="15.75" x14ac:dyDescent="0.25">
      <c r="A36" s="18" t="s">
        <v>20</v>
      </c>
      <c r="B36" s="13">
        <v>11000.05</v>
      </c>
    </row>
    <row r="37" spans="1:2" ht="15.75" x14ac:dyDescent="0.25">
      <c r="A37" s="18" t="s">
        <v>124</v>
      </c>
      <c r="B37" s="12">
        <f>+B35+B36</f>
        <v>11000.05</v>
      </c>
    </row>
    <row r="38" spans="1:2" ht="16.5" thickBot="1" x14ac:dyDescent="0.3">
      <c r="A38" s="18" t="s">
        <v>21</v>
      </c>
      <c r="B38" s="34">
        <f>SUM(H7:H11)</f>
        <v>10787.8</v>
      </c>
    </row>
    <row r="39" spans="1:2" ht="15.75" x14ac:dyDescent="0.25">
      <c r="A39" s="18" t="s">
        <v>24</v>
      </c>
      <c r="B39" s="12">
        <f>+B37+B38</f>
        <v>21787.85</v>
      </c>
    </row>
    <row r="40" spans="1:2" ht="15.75" x14ac:dyDescent="0.25">
      <c r="A40" s="18" t="s">
        <v>22</v>
      </c>
    </row>
    <row r="41" spans="1:2" ht="15.75" x14ac:dyDescent="0.25">
      <c r="A41" s="18" t="s">
        <v>23</v>
      </c>
      <c r="B41" s="36">
        <f>+SUM(C7:C28)</f>
        <v>6108.46</v>
      </c>
    </row>
    <row r="42" spans="1:2" ht="15.75" x14ac:dyDescent="0.25">
      <c r="A42" s="18" t="s">
        <v>156</v>
      </c>
      <c r="B42" s="13">
        <f>SUM(B39-B41)</f>
        <v>15679.39</v>
      </c>
    </row>
    <row r="43" spans="1:2" ht="15.75" x14ac:dyDescent="0.25">
      <c r="A43" s="18"/>
    </row>
  </sheetData>
  <pageMargins left="0.7" right="0.7" top="0.75" bottom="0.75" header="0.3" footer="0.3"/>
  <pageSetup scale="6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3"/>
  <sheetViews>
    <sheetView workbookViewId="0">
      <selection sqref="A1:XFD1048576"/>
    </sheetView>
  </sheetViews>
  <sheetFormatPr defaultColWidth="9.140625" defaultRowHeight="15" x14ac:dyDescent="0.25"/>
  <cols>
    <col min="1" max="1" width="49.28515625" style="19" bestFit="1" customWidth="1"/>
    <col min="2" max="2" width="12" style="75" customWidth="1"/>
    <col min="3" max="4" width="10.7109375" style="75" customWidth="1"/>
    <col min="5" max="5" width="9.140625" style="75"/>
    <col min="6" max="6" width="44.85546875" style="19" customWidth="1"/>
    <col min="7" max="7" width="12.140625" style="75" customWidth="1"/>
    <col min="8" max="8" width="12.5703125" style="75" customWidth="1"/>
    <col min="9" max="9" width="10.42578125" style="75" customWidth="1"/>
    <col min="10" max="16384" width="9.140625" style="75"/>
  </cols>
  <sheetData>
    <row r="2" spans="1:9" ht="15.75" x14ac:dyDescent="0.25">
      <c r="C2" s="1" t="s">
        <v>47</v>
      </c>
    </row>
    <row r="3" spans="1:9" ht="15.75" x14ac:dyDescent="0.25">
      <c r="C3" s="1" t="s">
        <v>157</v>
      </c>
    </row>
    <row r="4" spans="1:9" ht="15.75" thickBot="1" x14ac:dyDescent="0.3"/>
    <row r="5" spans="1:9" ht="15.75" x14ac:dyDescent="0.25">
      <c r="A5" s="22" t="s">
        <v>0</v>
      </c>
      <c r="B5" s="23" t="s">
        <v>12</v>
      </c>
      <c r="C5" s="23" t="s">
        <v>13</v>
      </c>
      <c r="D5" s="24"/>
      <c r="F5" s="22" t="s">
        <v>14</v>
      </c>
      <c r="G5" s="32" t="s">
        <v>16</v>
      </c>
      <c r="H5" s="11" t="s">
        <v>17</v>
      </c>
      <c r="I5" s="24"/>
    </row>
    <row r="6" spans="1:9" ht="16.5" thickBot="1" x14ac:dyDescent="0.3">
      <c r="A6" s="25"/>
      <c r="B6" s="26" t="s">
        <v>120</v>
      </c>
      <c r="C6" s="26" t="s">
        <v>118</v>
      </c>
      <c r="D6" s="27" t="s">
        <v>10</v>
      </c>
      <c r="F6" s="25"/>
      <c r="G6" s="26" t="s">
        <v>120</v>
      </c>
      <c r="H6" s="3" t="s">
        <v>118</v>
      </c>
      <c r="I6" s="27" t="s">
        <v>10</v>
      </c>
    </row>
    <row r="7" spans="1:9" ht="15.75" x14ac:dyDescent="0.25">
      <c r="A7" s="28" t="s">
        <v>1</v>
      </c>
      <c r="B7" s="4">
        <v>1500</v>
      </c>
      <c r="C7" s="4">
        <v>887.54</v>
      </c>
      <c r="D7" s="4"/>
      <c r="F7" s="4" t="s">
        <v>15</v>
      </c>
      <c r="G7" s="4">
        <v>7476</v>
      </c>
      <c r="H7" s="4">
        <v>7476</v>
      </c>
      <c r="I7" s="30"/>
    </row>
    <row r="8" spans="1:9" ht="15.75" x14ac:dyDescent="0.25">
      <c r="A8" s="28" t="s">
        <v>2</v>
      </c>
      <c r="B8" s="5">
        <v>300</v>
      </c>
      <c r="C8" s="5">
        <v>77.91</v>
      </c>
      <c r="D8" s="5"/>
      <c r="F8" s="5" t="s">
        <v>119</v>
      </c>
      <c r="G8" s="5">
        <v>2716.9</v>
      </c>
      <c r="H8" s="5">
        <v>2744.07</v>
      </c>
      <c r="I8" s="30"/>
    </row>
    <row r="9" spans="1:9" ht="15.75" x14ac:dyDescent="0.25">
      <c r="A9" s="28" t="s">
        <v>3</v>
      </c>
      <c r="B9" s="5">
        <v>900</v>
      </c>
      <c r="C9" s="5">
        <v>708.9</v>
      </c>
      <c r="D9" s="5"/>
      <c r="F9" s="5" t="s">
        <v>108</v>
      </c>
      <c r="G9" s="5"/>
      <c r="H9" s="5">
        <v>567.73</v>
      </c>
      <c r="I9" s="30"/>
    </row>
    <row r="10" spans="1:9" ht="15.75" x14ac:dyDescent="0.25">
      <c r="A10" s="28" t="s">
        <v>4</v>
      </c>
      <c r="B10" s="5">
        <v>300</v>
      </c>
      <c r="C10" s="5">
        <v>288.57</v>
      </c>
      <c r="D10" s="5"/>
      <c r="F10" s="6" t="s">
        <v>110</v>
      </c>
      <c r="G10" s="5">
        <v>1000</v>
      </c>
      <c r="I10" s="30"/>
    </row>
    <row r="11" spans="1:9" ht="16.5" thickBot="1" x14ac:dyDescent="0.3">
      <c r="A11" s="28" t="s">
        <v>48</v>
      </c>
      <c r="B11" s="5">
        <v>1600</v>
      </c>
      <c r="C11" s="5">
        <v>1600</v>
      </c>
      <c r="D11" s="5"/>
      <c r="F11" s="8" t="s">
        <v>19</v>
      </c>
      <c r="G11" s="9"/>
      <c r="H11" s="69"/>
      <c r="I11" s="30"/>
    </row>
    <row r="12" spans="1:9" ht="32.25" thickBot="1" x14ac:dyDescent="0.3">
      <c r="A12" s="28" t="s">
        <v>128</v>
      </c>
      <c r="B12" s="5">
        <v>1015</v>
      </c>
      <c r="C12" s="5">
        <v>1011.55</v>
      </c>
      <c r="D12" s="5"/>
      <c r="F12" s="9"/>
      <c r="G12" s="33">
        <f>+SUM(G11:G11)</f>
        <v>0</v>
      </c>
      <c r="H12" s="34">
        <f>SUM(H7:H11)</f>
        <v>10787.8</v>
      </c>
      <c r="I12" s="35">
        <f>SUM(I7:I11)</f>
        <v>0</v>
      </c>
    </row>
    <row r="13" spans="1:9" ht="15.75" x14ac:dyDescent="0.25">
      <c r="A13" s="28" t="s">
        <v>6</v>
      </c>
      <c r="B13" s="5">
        <v>1000</v>
      </c>
      <c r="C13" s="5"/>
      <c r="D13" s="5"/>
      <c r="F13" s="43"/>
      <c r="G13" s="44"/>
      <c r="H13" s="39"/>
      <c r="I13" s="39"/>
    </row>
    <row r="14" spans="1:9" ht="15.75" x14ac:dyDescent="0.25">
      <c r="A14" s="28" t="s">
        <v>7</v>
      </c>
      <c r="B14" s="5">
        <v>250</v>
      </c>
      <c r="C14" s="5">
        <v>385</v>
      </c>
      <c r="D14" s="5"/>
    </row>
    <row r="15" spans="1:9" ht="15.75" x14ac:dyDescent="0.25">
      <c r="A15" s="28" t="s">
        <v>18</v>
      </c>
      <c r="B15" s="5">
        <v>190</v>
      </c>
      <c r="C15" s="5">
        <v>190</v>
      </c>
      <c r="D15" s="5"/>
    </row>
    <row r="16" spans="1:9" ht="15.75" x14ac:dyDescent="0.25">
      <c r="A16" s="28" t="s">
        <v>44</v>
      </c>
      <c r="B16" s="5">
        <v>5000</v>
      </c>
      <c r="C16" s="5"/>
      <c r="D16" s="5"/>
    </row>
    <row r="17" spans="1:10" ht="17.25" customHeight="1" x14ac:dyDescent="0.25">
      <c r="A17" s="28" t="s">
        <v>125</v>
      </c>
      <c r="B17" s="42">
        <v>3000</v>
      </c>
      <c r="C17" s="42"/>
      <c r="D17" s="41"/>
    </row>
    <row r="18" spans="1:10" ht="15.75" x14ac:dyDescent="0.25">
      <c r="A18" s="28" t="s">
        <v>45</v>
      </c>
      <c r="B18" s="42">
        <v>100</v>
      </c>
      <c r="C18" s="42">
        <v>79.08</v>
      </c>
      <c r="D18" s="17"/>
    </row>
    <row r="19" spans="1:10" ht="19.5" customHeight="1" x14ac:dyDescent="0.25">
      <c r="A19" s="28" t="s">
        <v>126</v>
      </c>
      <c r="B19" s="42">
        <v>2000</v>
      </c>
      <c r="C19" s="42"/>
      <c r="D19" s="17"/>
      <c r="H19" s="16"/>
    </row>
    <row r="20" spans="1:10" ht="15" customHeight="1" x14ac:dyDescent="0.25">
      <c r="A20" s="28" t="s">
        <v>49</v>
      </c>
      <c r="B20" s="42">
        <v>1000</v>
      </c>
      <c r="C20" s="42">
        <v>600</v>
      </c>
      <c r="D20" s="17"/>
    </row>
    <row r="21" spans="1:10" ht="15" customHeight="1" x14ac:dyDescent="0.25">
      <c r="A21" s="28"/>
      <c r="B21" s="42"/>
      <c r="C21" s="42"/>
      <c r="D21" s="17"/>
      <c r="F21" s="20" t="s">
        <v>158</v>
      </c>
    </row>
    <row r="22" spans="1:10" ht="15" customHeight="1" thickBot="1" x14ac:dyDescent="0.3">
      <c r="A22" s="29" t="s">
        <v>8</v>
      </c>
      <c r="B22" s="37"/>
      <c r="C22" s="37"/>
      <c r="D22" s="30"/>
      <c r="G22" s="10" t="s">
        <v>25</v>
      </c>
    </row>
    <row r="23" spans="1:10" ht="15.75" x14ac:dyDescent="0.25">
      <c r="A23" s="28" t="s">
        <v>9</v>
      </c>
      <c r="B23" s="5">
        <v>1000</v>
      </c>
      <c r="C23" s="5">
        <v>270</v>
      </c>
      <c r="D23" s="5"/>
      <c r="F23" s="7"/>
      <c r="G23" s="15"/>
      <c r="H23" s="15"/>
      <c r="I23" s="15"/>
      <c r="J23" s="15"/>
    </row>
    <row r="24" spans="1:10" ht="31.5" x14ac:dyDescent="0.25">
      <c r="A24" s="28" t="s">
        <v>127</v>
      </c>
      <c r="B24" s="5">
        <v>1015</v>
      </c>
      <c r="C24" s="5">
        <v>1015</v>
      </c>
      <c r="D24" s="5"/>
      <c r="F24" s="21" t="s">
        <v>26</v>
      </c>
      <c r="G24" s="14" t="s">
        <v>28</v>
      </c>
      <c r="H24" s="14" t="s">
        <v>30</v>
      </c>
      <c r="I24" s="14" t="s">
        <v>31</v>
      </c>
      <c r="J24" s="14" t="s">
        <v>32</v>
      </c>
    </row>
    <row r="25" spans="1:10" ht="15.75" x14ac:dyDescent="0.25">
      <c r="A25" s="28" t="s">
        <v>43</v>
      </c>
      <c r="B25" s="5">
        <v>500</v>
      </c>
      <c r="C25" s="5">
        <v>376.96</v>
      </c>
      <c r="D25" s="5"/>
      <c r="F25" s="8"/>
      <c r="G25" s="14" t="s">
        <v>29</v>
      </c>
      <c r="H25" s="14" t="s">
        <v>29</v>
      </c>
      <c r="I25" s="14" t="s">
        <v>29</v>
      </c>
      <c r="J25" s="14" t="s">
        <v>29</v>
      </c>
    </row>
    <row r="26" spans="1:10" ht="15.75" x14ac:dyDescent="0.25">
      <c r="A26" s="28" t="s">
        <v>138</v>
      </c>
      <c r="B26" s="5">
        <v>145</v>
      </c>
      <c r="C26" s="5">
        <v>145</v>
      </c>
      <c r="D26" s="5"/>
      <c r="F26" s="8"/>
      <c r="H26" s="8"/>
      <c r="I26" s="8"/>
      <c r="J26" s="8"/>
    </row>
    <row r="27" spans="1:10" ht="15.75" x14ac:dyDescent="0.25">
      <c r="A27" s="28" t="s">
        <v>139</v>
      </c>
      <c r="B27" s="5">
        <v>258</v>
      </c>
      <c r="C27" s="5">
        <v>258</v>
      </c>
      <c r="D27" s="5"/>
      <c r="F27" s="8" t="s">
        <v>33</v>
      </c>
      <c r="G27" s="75">
        <v>6867.35</v>
      </c>
      <c r="H27" s="8"/>
      <c r="I27" s="8"/>
      <c r="J27" s="75">
        <v>6867.35</v>
      </c>
    </row>
    <row r="28" spans="1:10" ht="16.5" thickBot="1" x14ac:dyDescent="0.3">
      <c r="A28" s="31" t="s">
        <v>10</v>
      </c>
      <c r="B28" s="5"/>
      <c r="C28" s="5"/>
      <c r="D28" s="5"/>
      <c r="F28" s="2" t="s">
        <v>27</v>
      </c>
      <c r="G28" s="12">
        <v>11000.05</v>
      </c>
      <c r="H28" s="36">
        <f>-C29</f>
        <v>-7893.51</v>
      </c>
      <c r="I28" s="2">
        <f>+SUM(H7:H11)</f>
        <v>10787.8</v>
      </c>
      <c r="J28" s="2">
        <f>SUM(G28:I28)</f>
        <v>13894.339999999998</v>
      </c>
    </row>
    <row r="29" spans="1:10" ht="16.5" thickBot="1" x14ac:dyDescent="0.3">
      <c r="A29" s="18" t="s">
        <v>11</v>
      </c>
      <c r="B29" s="36">
        <f>+SUM(B7:B28)</f>
        <v>21073</v>
      </c>
      <c r="C29" s="36">
        <f>+SUM(C7:C28)</f>
        <v>7893.51</v>
      </c>
      <c r="D29" s="36">
        <v>921.51</v>
      </c>
      <c r="G29" s="2">
        <f>+SUM(G26:G28)</f>
        <v>17867.400000000001</v>
      </c>
      <c r="H29" s="2">
        <f>+SUM(H26:H28)</f>
        <v>-7893.51</v>
      </c>
      <c r="I29" s="2">
        <f>+SUM(H7:H11)</f>
        <v>10787.8</v>
      </c>
      <c r="J29" s="38">
        <f>+SUM(J26:J28)</f>
        <v>20761.689999999999</v>
      </c>
    </row>
    <row r="30" spans="1:10" ht="15.75" x14ac:dyDescent="0.25">
      <c r="A30" s="18"/>
      <c r="B30" s="39"/>
      <c r="C30" s="39"/>
      <c r="D30" s="39"/>
    </row>
    <row r="31" spans="1:10" ht="15.75" x14ac:dyDescent="0.25">
      <c r="A31" s="18"/>
      <c r="B31" s="39"/>
      <c r="C31" s="39"/>
      <c r="D31" s="39"/>
    </row>
    <row r="32" spans="1:10" ht="15.75" x14ac:dyDescent="0.25">
      <c r="A32" s="18"/>
      <c r="B32" s="39"/>
      <c r="C32" s="39"/>
      <c r="D32" s="39"/>
    </row>
    <row r="34" spans="1:2" ht="15.75" x14ac:dyDescent="0.25">
      <c r="A34" s="74" t="s">
        <v>159</v>
      </c>
    </row>
    <row r="35" spans="1:2" ht="15.75" x14ac:dyDescent="0.25">
      <c r="A35" s="18"/>
    </row>
    <row r="36" spans="1:2" ht="15.75" x14ac:dyDescent="0.25">
      <c r="A36" s="18" t="s">
        <v>20</v>
      </c>
      <c r="B36" s="13">
        <v>11000.05</v>
      </c>
    </row>
    <row r="37" spans="1:2" ht="15.75" x14ac:dyDescent="0.25">
      <c r="A37" s="18" t="s">
        <v>124</v>
      </c>
      <c r="B37" s="12">
        <f>+B35+B36</f>
        <v>11000.05</v>
      </c>
    </row>
    <row r="38" spans="1:2" ht="16.5" thickBot="1" x14ac:dyDescent="0.3">
      <c r="A38" s="18" t="s">
        <v>21</v>
      </c>
      <c r="B38" s="34">
        <f>SUM(H7:H11)</f>
        <v>10787.8</v>
      </c>
    </row>
    <row r="39" spans="1:2" ht="15.75" x14ac:dyDescent="0.25">
      <c r="A39" s="18" t="s">
        <v>24</v>
      </c>
      <c r="B39" s="12">
        <f>+B37+B38</f>
        <v>21787.85</v>
      </c>
    </row>
    <row r="40" spans="1:2" ht="15.75" x14ac:dyDescent="0.25">
      <c r="A40" s="18" t="s">
        <v>22</v>
      </c>
    </row>
    <row r="41" spans="1:2" ht="15.75" x14ac:dyDescent="0.25">
      <c r="A41" s="18" t="s">
        <v>23</v>
      </c>
      <c r="B41" s="36">
        <f>+SUM(C7:C28)</f>
        <v>7893.51</v>
      </c>
    </row>
    <row r="42" spans="1:2" ht="15.75" x14ac:dyDescent="0.25">
      <c r="A42" s="18" t="s">
        <v>156</v>
      </c>
      <c r="B42" s="13">
        <f>SUM(B39-B41)</f>
        <v>13894.339999999998</v>
      </c>
    </row>
    <row r="43" spans="1:2" ht="15.75" x14ac:dyDescent="0.25">
      <c r="A43" s="1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3"/>
  <sheetViews>
    <sheetView workbookViewId="0">
      <selection sqref="A1:XFD1048576"/>
    </sheetView>
  </sheetViews>
  <sheetFormatPr defaultColWidth="9.140625" defaultRowHeight="15" x14ac:dyDescent="0.25"/>
  <cols>
    <col min="1" max="1" width="49.28515625" style="19" bestFit="1" customWidth="1"/>
    <col min="2" max="2" width="12" style="75" customWidth="1"/>
    <col min="3" max="4" width="10.7109375" style="75" customWidth="1"/>
    <col min="5" max="5" width="9.140625" style="75"/>
    <col min="6" max="6" width="44.85546875" style="19" customWidth="1"/>
    <col min="7" max="7" width="12.140625" style="75" customWidth="1"/>
    <col min="8" max="8" width="12.5703125" style="75" customWidth="1"/>
    <col min="9" max="9" width="10.42578125" style="75" customWidth="1"/>
    <col min="10" max="16384" width="9.140625" style="75"/>
  </cols>
  <sheetData>
    <row r="2" spans="1:9" ht="15.75" x14ac:dyDescent="0.25">
      <c r="C2" s="1" t="s">
        <v>47</v>
      </c>
    </row>
    <row r="3" spans="1:9" ht="15.75" x14ac:dyDescent="0.25">
      <c r="C3" s="1" t="s">
        <v>180</v>
      </c>
    </row>
    <row r="4" spans="1:9" ht="15.75" thickBot="1" x14ac:dyDescent="0.3"/>
    <row r="5" spans="1:9" ht="15.75" x14ac:dyDescent="0.25">
      <c r="A5" s="22" t="s">
        <v>0</v>
      </c>
      <c r="B5" s="23" t="s">
        <v>12</v>
      </c>
      <c r="C5" s="23" t="s">
        <v>13</v>
      </c>
      <c r="D5" s="24"/>
      <c r="F5" s="22" t="s">
        <v>14</v>
      </c>
      <c r="G5" s="32" t="s">
        <v>16</v>
      </c>
      <c r="H5" s="11" t="s">
        <v>17</v>
      </c>
      <c r="I5" s="24"/>
    </row>
    <row r="6" spans="1:9" ht="16.5" thickBot="1" x14ac:dyDescent="0.3">
      <c r="A6" s="25"/>
      <c r="B6" s="26" t="s">
        <v>120</v>
      </c>
      <c r="C6" s="26" t="s">
        <v>118</v>
      </c>
      <c r="D6" s="27" t="s">
        <v>10</v>
      </c>
      <c r="F6" s="25"/>
      <c r="G6" s="26" t="s">
        <v>120</v>
      </c>
      <c r="H6" s="3" t="s">
        <v>118</v>
      </c>
      <c r="I6" s="27" t="s">
        <v>10</v>
      </c>
    </row>
    <row r="7" spans="1:9" ht="15.75" x14ac:dyDescent="0.25">
      <c r="A7" s="28" t="s">
        <v>1</v>
      </c>
      <c r="B7" s="4">
        <v>1500</v>
      </c>
      <c r="C7" s="4">
        <v>887.54</v>
      </c>
      <c r="D7" s="4"/>
      <c r="F7" s="4" t="s">
        <v>15</v>
      </c>
      <c r="G7" s="4">
        <v>7476</v>
      </c>
      <c r="H7" s="4">
        <v>7476</v>
      </c>
      <c r="I7" s="30"/>
    </row>
    <row r="8" spans="1:9" ht="15.75" x14ac:dyDescent="0.25">
      <c r="A8" s="28" t="s">
        <v>2</v>
      </c>
      <c r="B8" s="5">
        <v>300</v>
      </c>
      <c r="C8" s="5">
        <v>77.91</v>
      </c>
      <c r="D8" s="5"/>
      <c r="F8" s="5" t="s">
        <v>119</v>
      </c>
      <c r="G8" s="5">
        <v>2716.9</v>
      </c>
      <c r="H8" s="5">
        <v>2744.07</v>
      </c>
      <c r="I8" s="30"/>
    </row>
    <row r="9" spans="1:9" ht="15.75" x14ac:dyDescent="0.25">
      <c r="A9" s="28" t="s">
        <v>3</v>
      </c>
      <c r="B9" s="5">
        <v>900</v>
      </c>
      <c r="C9" s="5">
        <v>708.9</v>
      </c>
      <c r="D9" s="5"/>
      <c r="F9" s="5" t="s">
        <v>108</v>
      </c>
      <c r="G9" s="5"/>
      <c r="H9" s="5">
        <v>567.73</v>
      </c>
      <c r="I9" s="30"/>
    </row>
    <row r="10" spans="1:9" ht="15.75" x14ac:dyDescent="0.25">
      <c r="A10" s="28" t="s">
        <v>4</v>
      </c>
      <c r="B10" s="5">
        <v>300</v>
      </c>
      <c r="C10" s="5">
        <v>288.57</v>
      </c>
      <c r="D10" s="5"/>
      <c r="F10" s="6" t="s">
        <v>110</v>
      </c>
      <c r="G10" s="5">
        <v>1000</v>
      </c>
      <c r="I10" s="30"/>
    </row>
    <row r="11" spans="1:9" ht="16.5" thickBot="1" x14ac:dyDescent="0.3">
      <c r="A11" s="28" t="s">
        <v>48</v>
      </c>
      <c r="B11" s="5">
        <v>1600</v>
      </c>
      <c r="C11" s="5">
        <v>1600</v>
      </c>
      <c r="D11" s="5"/>
      <c r="F11" s="8" t="s">
        <v>19</v>
      </c>
      <c r="G11" s="9"/>
      <c r="H11" s="69"/>
      <c r="I11" s="30"/>
    </row>
    <row r="12" spans="1:9" ht="32.25" thickBot="1" x14ac:dyDescent="0.3">
      <c r="A12" s="28" t="s">
        <v>128</v>
      </c>
      <c r="B12" s="5">
        <v>1015</v>
      </c>
      <c r="C12" s="5">
        <v>1011.55</v>
      </c>
      <c r="D12" s="5"/>
      <c r="F12" s="9"/>
      <c r="G12" s="33">
        <f>+SUM(G11:G11)</f>
        <v>0</v>
      </c>
      <c r="H12" s="34">
        <f>SUM(H7:H11)</f>
        <v>10787.8</v>
      </c>
      <c r="I12" s="35">
        <f>SUM(I7:I11)</f>
        <v>0</v>
      </c>
    </row>
    <row r="13" spans="1:9" ht="15.75" x14ac:dyDescent="0.25">
      <c r="A13" s="28" t="s">
        <v>6</v>
      </c>
      <c r="B13" s="5">
        <v>1000</v>
      </c>
      <c r="C13" s="5"/>
      <c r="D13" s="5"/>
      <c r="F13" s="43"/>
      <c r="G13" s="44"/>
      <c r="H13" s="39"/>
      <c r="I13" s="39"/>
    </row>
    <row r="14" spans="1:9" ht="15.75" x14ac:dyDescent="0.25">
      <c r="A14" s="28" t="s">
        <v>7</v>
      </c>
      <c r="B14" s="5">
        <v>250</v>
      </c>
      <c r="C14" s="5">
        <v>385</v>
      </c>
      <c r="D14" s="5"/>
    </row>
    <row r="15" spans="1:9" ht="15.75" x14ac:dyDescent="0.25">
      <c r="A15" s="28" t="s">
        <v>18</v>
      </c>
      <c r="B15" s="5">
        <v>190</v>
      </c>
      <c r="C15" s="5">
        <v>190</v>
      </c>
      <c r="D15" s="5"/>
    </row>
    <row r="16" spans="1:9" ht="15.75" x14ac:dyDescent="0.25">
      <c r="A16" s="28" t="s">
        <v>44</v>
      </c>
      <c r="B16" s="5">
        <v>5000</v>
      </c>
      <c r="C16" s="5"/>
      <c r="D16" s="5"/>
    </row>
    <row r="17" spans="1:10" ht="17.25" customHeight="1" x14ac:dyDescent="0.25">
      <c r="A17" s="28" t="s">
        <v>125</v>
      </c>
      <c r="B17" s="42">
        <v>3000</v>
      </c>
      <c r="C17" s="42"/>
      <c r="D17" s="41"/>
    </row>
    <row r="18" spans="1:10" ht="15.75" x14ac:dyDescent="0.25">
      <c r="A18" s="28" t="s">
        <v>45</v>
      </c>
      <c r="B18" s="42">
        <v>100</v>
      </c>
      <c r="C18" s="42">
        <v>79.08</v>
      </c>
      <c r="D18" s="17"/>
    </row>
    <row r="19" spans="1:10" ht="19.5" customHeight="1" x14ac:dyDescent="0.25">
      <c r="A19" s="28" t="s">
        <v>126</v>
      </c>
      <c r="B19" s="42">
        <v>2000</v>
      </c>
      <c r="C19" s="42"/>
      <c r="D19" s="17"/>
      <c r="H19" s="16"/>
    </row>
    <row r="20" spans="1:10" ht="15" customHeight="1" x14ac:dyDescent="0.25">
      <c r="A20" s="28" t="s">
        <v>49</v>
      </c>
      <c r="B20" s="42">
        <v>1000</v>
      </c>
      <c r="C20" s="42">
        <v>1092</v>
      </c>
      <c r="D20" s="17"/>
    </row>
    <row r="21" spans="1:10" ht="15" customHeight="1" x14ac:dyDescent="0.25">
      <c r="A21" s="28"/>
      <c r="B21" s="42"/>
      <c r="C21" s="42"/>
      <c r="D21" s="17"/>
      <c r="F21" s="20" t="s">
        <v>182</v>
      </c>
    </row>
    <row r="22" spans="1:10" ht="15" customHeight="1" thickBot="1" x14ac:dyDescent="0.3">
      <c r="A22" s="29" t="s">
        <v>8</v>
      </c>
      <c r="B22" s="37"/>
      <c r="C22" s="37"/>
      <c r="D22" s="30"/>
      <c r="G22" s="10" t="s">
        <v>25</v>
      </c>
    </row>
    <row r="23" spans="1:10" ht="15.75" x14ac:dyDescent="0.25">
      <c r="A23" s="28" t="s">
        <v>9</v>
      </c>
      <c r="B23" s="5">
        <v>1000</v>
      </c>
      <c r="C23" s="5">
        <v>559.29999999999995</v>
      </c>
      <c r="D23" s="5"/>
      <c r="F23" s="7"/>
      <c r="G23" s="15"/>
      <c r="H23" s="15"/>
      <c r="I23" s="15"/>
      <c r="J23" s="15"/>
    </row>
    <row r="24" spans="1:10" ht="31.5" x14ac:dyDescent="0.25">
      <c r="A24" s="28" t="s">
        <v>127</v>
      </c>
      <c r="B24" s="5">
        <v>1015</v>
      </c>
      <c r="C24" s="5">
        <v>1015</v>
      </c>
      <c r="D24" s="5"/>
      <c r="F24" s="21" t="s">
        <v>26</v>
      </c>
      <c r="G24" s="14" t="s">
        <v>28</v>
      </c>
      <c r="H24" s="14" t="s">
        <v>30</v>
      </c>
      <c r="I24" s="14" t="s">
        <v>31</v>
      </c>
      <c r="J24" s="14" t="s">
        <v>32</v>
      </c>
    </row>
    <row r="25" spans="1:10" ht="15.75" x14ac:dyDescent="0.25">
      <c r="A25" s="28" t="s">
        <v>43</v>
      </c>
      <c r="B25" s="5">
        <v>500</v>
      </c>
      <c r="C25" s="5">
        <v>376.96</v>
      </c>
      <c r="D25" s="5"/>
      <c r="F25" s="8"/>
      <c r="G25" s="14" t="s">
        <v>29</v>
      </c>
      <c r="H25" s="14" t="s">
        <v>29</v>
      </c>
      <c r="I25" s="14" t="s">
        <v>29</v>
      </c>
      <c r="J25" s="14" t="s">
        <v>29</v>
      </c>
    </row>
    <row r="26" spans="1:10" ht="15.75" x14ac:dyDescent="0.25">
      <c r="A26" s="28" t="s">
        <v>138</v>
      </c>
      <c r="B26" s="5">
        <v>145</v>
      </c>
      <c r="C26" s="5">
        <v>145</v>
      </c>
      <c r="D26" s="5"/>
      <c r="F26" s="8"/>
      <c r="H26" s="8"/>
      <c r="I26" s="8"/>
      <c r="J26" s="8"/>
    </row>
    <row r="27" spans="1:10" ht="15.75" x14ac:dyDescent="0.25">
      <c r="A27" s="28" t="s">
        <v>139</v>
      </c>
      <c r="B27" s="5">
        <v>258</v>
      </c>
      <c r="C27" s="5">
        <v>258</v>
      </c>
      <c r="D27" s="5"/>
      <c r="F27" s="8" t="s">
        <v>33</v>
      </c>
      <c r="G27" s="75">
        <v>6867.35</v>
      </c>
      <c r="H27" s="8"/>
      <c r="I27" s="8"/>
      <c r="J27" s="75">
        <v>6867.35</v>
      </c>
    </row>
    <row r="28" spans="1:10" ht="16.5" thickBot="1" x14ac:dyDescent="0.3">
      <c r="A28" s="31" t="s">
        <v>10</v>
      </c>
      <c r="B28" s="5"/>
      <c r="C28" s="5"/>
      <c r="D28" s="5"/>
      <c r="F28" s="2" t="s">
        <v>27</v>
      </c>
      <c r="G28" s="12">
        <v>11000.05</v>
      </c>
      <c r="H28" s="36">
        <f>-C29</f>
        <v>-8674.81</v>
      </c>
      <c r="I28" s="2">
        <f>+SUM(H7:H11)</f>
        <v>10787.8</v>
      </c>
      <c r="J28" s="2">
        <f>SUM(G28:I28)</f>
        <v>13113.039999999999</v>
      </c>
    </row>
    <row r="29" spans="1:10" ht="16.5" thickBot="1" x14ac:dyDescent="0.3">
      <c r="A29" s="18" t="s">
        <v>11</v>
      </c>
      <c r="B29" s="36">
        <f>+SUM(B7:B28)</f>
        <v>21073</v>
      </c>
      <c r="C29" s="36">
        <f>+SUM(C7:C28)</f>
        <v>8674.81</v>
      </c>
      <c r="D29" s="36">
        <v>921.51</v>
      </c>
      <c r="G29" s="2">
        <f>+SUM(G26:G28)</f>
        <v>17867.400000000001</v>
      </c>
      <c r="H29" s="2">
        <f>+SUM(H26:H28)</f>
        <v>-8674.81</v>
      </c>
      <c r="I29" s="2">
        <f>+SUM(H7:H11)</f>
        <v>10787.8</v>
      </c>
      <c r="J29" s="38">
        <f>+SUM(J26:J28)</f>
        <v>19980.39</v>
      </c>
    </row>
    <row r="30" spans="1:10" ht="15.75" x14ac:dyDescent="0.25">
      <c r="A30" s="18"/>
      <c r="B30" s="39"/>
      <c r="C30" s="39"/>
      <c r="D30" s="39"/>
    </row>
    <row r="31" spans="1:10" ht="15.75" x14ac:dyDescent="0.25">
      <c r="A31" s="18"/>
      <c r="B31" s="39"/>
      <c r="C31" s="39"/>
      <c r="D31" s="39"/>
    </row>
    <row r="32" spans="1:10" ht="15.75" x14ac:dyDescent="0.25">
      <c r="A32" s="18"/>
      <c r="B32" s="39"/>
      <c r="C32" s="39"/>
      <c r="D32" s="39"/>
    </row>
    <row r="34" spans="1:2" ht="15.75" x14ac:dyDescent="0.25">
      <c r="A34" s="74" t="s">
        <v>181</v>
      </c>
    </row>
    <row r="35" spans="1:2" ht="15.75" x14ac:dyDescent="0.25">
      <c r="A35" s="18"/>
    </row>
    <row r="36" spans="1:2" ht="15.75" x14ac:dyDescent="0.25">
      <c r="A36" s="18" t="s">
        <v>20</v>
      </c>
      <c r="B36" s="13">
        <v>11000.05</v>
      </c>
    </row>
    <row r="37" spans="1:2" ht="15.75" x14ac:dyDescent="0.25">
      <c r="A37" s="18" t="s">
        <v>124</v>
      </c>
      <c r="B37" s="12">
        <f>+B35+B36</f>
        <v>11000.05</v>
      </c>
    </row>
    <row r="38" spans="1:2" ht="16.5" thickBot="1" x14ac:dyDescent="0.3">
      <c r="A38" s="18" t="s">
        <v>21</v>
      </c>
      <c r="B38" s="34">
        <f>SUM(H7:H11)</f>
        <v>10787.8</v>
      </c>
    </row>
    <row r="39" spans="1:2" ht="15.75" x14ac:dyDescent="0.25">
      <c r="A39" s="18" t="s">
        <v>24</v>
      </c>
      <c r="B39" s="12">
        <f>+B37+B38</f>
        <v>21787.85</v>
      </c>
    </row>
    <row r="40" spans="1:2" ht="15.75" x14ac:dyDescent="0.25">
      <c r="A40" s="18" t="s">
        <v>22</v>
      </c>
    </row>
    <row r="41" spans="1:2" ht="15.75" x14ac:dyDescent="0.25">
      <c r="A41" s="18" t="s">
        <v>23</v>
      </c>
      <c r="B41" s="36">
        <f>+SUM(C7:C28)</f>
        <v>8674.81</v>
      </c>
    </row>
    <row r="42" spans="1:2" ht="15.75" x14ac:dyDescent="0.25">
      <c r="A42" s="18" t="s">
        <v>183</v>
      </c>
      <c r="B42" s="13">
        <f>SUM(B39-B41)</f>
        <v>13113.039999999999</v>
      </c>
    </row>
    <row r="43" spans="1:2" ht="15.75" x14ac:dyDescent="0.25">
      <c r="A43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April 2023</vt:lpstr>
      <vt:lpstr>May 2023</vt:lpstr>
      <vt:lpstr>June 2023</vt:lpstr>
      <vt:lpstr>July 2023</vt:lpstr>
      <vt:lpstr>August 2023</vt:lpstr>
      <vt:lpstr>September 2023</vt:lpstr>
      <vt:lpstr>October 2023</vt:lpstr>
      <vt:lpstr>November 2023</vt:lpstr>
      <vt:lpstr>December 2023</vt:lpstr>
      <vt:lpstr>January 2024</vt:lpstr>
      <vt:lpstr>February 2024</vt:lpstr>
      <vt:lpstr>March 2024</vt:lpstr>
      <vt:lpstr>Financial Year 2023-24</vt:lpstr>
      <vt:lpstr>VAT Reclaim 2023-24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</dc:creator>
  <cp:lastModifiedBy>Kirsty</cp:lastModifiedBy>
  <cp:lastPrinted>2024-05-19T18:01:09Z</cp:lastPrinted>
  <dcterms:created xsi:type="dcterms:W3CDTF">2018-07-01T19:02:38Z</dcterms:created>
  <dcterms:modified xsi:type="dcterms:W3CDTF">2024-05-19T18:12:13Z</dcterms:modified>
</cp:coreProperties>
</file>