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otton St Lawrence Parish Council 2017 to present\"/>
    </mc:Choice>
  </mc:AlternateContent>
  <xr:revisionPtr revIDLastSave="0" documentId="13_ncr:1_{C5A79BB8-DEE3-405D-9486-48836DA05ED0}" xr6:coauthVersionLast="47" xr6:coauthVersionMax="47" xr10:uidLastSave="{00000000-0000-0000-0000-000000000000}"/>
  <bookViews>
    <workbookView xWindow="-120" yWindow="-120" windowWidth="29040" windowHeight="15720" firstSheet="9" activeTab="14" xr2:uid="{00000000-000D-0000-FFFF-FFFF00000000}"/>
  </bookViews>
  <sheets>
    <sheet name="Budget 2025-26" sheetId="54" r:id="rId1"/>
    <sheet name="Updated Budget 2025-26" sheetId="55" r:id="rId2"/>
    <sheet name="April 2025" sheetId="57" r:id="rId3"/>
    <sheet name="May 2025" sheetId="58" r:id="rId4"/>
    <sheet name="June 2025" sheetId="60" r:id="rId5"/>
    <sheet name="July 2025" sheetId="61" r:id="rId6"/>
    <sheet name="August 2025" sheetId="62" r:id="rId7"/>
    <sheet name="September 2025" sheetId="63" r:id="rId8"/>
    <sheet name="October 2025" sheetId="64" r:id="rId9"/>
    <sheet name="November 2025" sheetId="65" r:id="rId10"/>
    <sheet name="December 2025" sheetId="66" r:id="rId11"/>
    <sheet name="January 2026" sheetId="67" r:id="rId12"/>
    <sheet name="February 2026" sheetId="68" r:id="rId13"/>
    <sheet name="March 2026" sheetId="69" r:id="rId14"/>
    <sheet name="Financial Year 25-26" sheetId="71" r:id="rId15"/>
    <sheet name="VAT Reclaim 25-26" sheetId="59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0" i="71" l="1"/>
  <c r="D76" i="71"/>
  <c r="E46" i="71"/>
  <c r="B82" i="71"/>
  <c r="B14" i="71"/>
  <c r="D82" i="71"/>
  <c r="E14" i="71"/>
  <c r="B39" i="69" l="1"/>
  <c r="B36" i="69"/>
  <c r="B35" i="69"/>
  <c r="I30" i="69"/>
  <c r="G30" i="69"/>
  <c r="D30" i="69"/>
  <c r="C30" i="69"/>
  <c r="H29" i="69" s="1"/>
  <c r="B30" i="69"/>
  <c r="I29" i="69"/>
  <c r="I12" i="69"/>
  <c r="H12" i="69"/>
  <c r="G12" i="69"/>
  <c r="B39" i="68"/>
  <c r="B36" i="68"/>
  <c r="B35" i="68"/>
  <c r="I30" i="68"/>
  <c r="G30" i="68"/>
  <c r="D30" i="68"/>
  <c r="C30" i="68"/>
  <c r="H29" i="68" s="1"/>
  <c r="B30" i="68"/>
  <c r="I29" i="68"/>
  <c r="I12" i="68"/>
  <c r="H12" i="68"/>
  <c r="G12" i="68"/>
  <c r="G17" i="59"/>
  <c r="B39" i="67"/>
  <c r="B36" i="67"/>
  <c r="B35" i="67"/>
  <c r="B37" i="67" s="1"/>
  <c r="I30" i="67"/>
  <c r="G30" i="67"/>
  <c r="D30" i="67"/>
  <c r="C30" i="67"/>
  <c r="H29" i="67" s="1"/>
  <c r="B30" i="67"/>
  <c r="I29" i="67"/>
  <c r="I12" i="67"/>
  <c r="H12" i="67"/>
  <c r="G12" i="67"/>
  <c r="B39" i="66"/>
  <c r="B36" i="66"/>
  <c r="B35" i="66"/>
  <c r="B37" i="66" s="1"/>
  <c r="I30" i="66"/>
  <c r="G30" i="66"/>
  <c r="D30" i="66"/>
  <c r="C30" i="66"/>
  <c r="H29" i="66" s="1"/>
  <c r="B30" i="66"/>
  <c r="I29" i="66"/>
  <c r="I12" i="66"/>
  <c r="H12" i="66"/>
  <c r="G12" i="66"/>
  <c r="B39" i="65"/>
  <c r="B36" i="65"/>
  <c r="B35" i="65"/>
  <c r="B37" i="65" s="1"/>
  <c r="I30" i="65"/>
  <c r="G30" i="65"/>
  <c r="D30" i="65"/>
  <c r="C30" i="65"/>
  <c r="H29" i="65" s="1"/>
  <c r="H30" i="65" s="1"/>
  <c r="B30" i="65"/>
  <c r="I29" i="65"/>
  <c r="I12" i="65"/>
  <c r="H12" i="65"/>
  <c r="G12" i="65"/>
  <c r="B42" i="64"/>
  <c r="B39" i="64"/>
  <c r="B38" i="64"/>
  <c r="I30" i="64"/>
  <c r="G30" i="64"/>
  <c r="D30" i="64"/>
  <c r="C30" i="64"/>
  <c r="H29" i="64" s="1"/>
  <c r="B30" i="64"/>
  <c r="I29" i="64"/>
  <c r="I12" i="64"/>
  <c r="H12" i="64"/>
  <c r="G12" i="64"/>
  <c r="B42" i="63"/>
  <c r="B39" i="63"/>
  <c r="B38" i="63"/>
  <c r="I30" i="63"/>
  <c r="G30" i="63"/>
  <c r="D30" i="63"/>
  <c r="C30" i="63"/>
  <c r="H29" i="63" s="1"/>
  <c r="B30" i="63"/>
  <c r="I29" i="63"/>
  <c r="I12" i="63"/>
  <c r="H12" i="63"/>
  <c r="G12" i="63"/>
  <c r="B42" i="62"/>
  <c r="B39" i="62"/>
  <c r="B38" i="62"/>
  <c r="B40" i="62" s="1"/>
  <c r="I30" i="62"/>
  <c r="G30" i="62"/>
  <c r="D30" i="62"/>
  <c r="C30" i="62"/>
  <c r="H29" i="62" s="1"/>
  <c r="B30" i="62"/>
  <c r="I29" i="62"/>
  <c r="I12" i="62"/>
  <c r="H12" i="62"/>
  <c r="G12" i="62"/>
  <c r="B42" i="61"/>
  <c r="B39" i="61"/>
  <c r="B38" i="61"/>
  <c r="B40" i="61" s="1"/>
  <c r="I30" i="61"/>
  <c r="G30" i="61"/>
  <c r="D30" i="61"/>
  <c r="C30" i="61"/>
  <c r="H29" i="61" s="1"/>
  <c r="H30" i="61" s="1"/>
  <c r="B30" i="61"/>
  <c r="I29" i="61"/>
  <c r="I12" i="61"/>
  <c r="H12" i="61"/>
  <c r="G12" i="61"/>
  <c r="B42" i="60"/>
  <c r="B39" i="60"/>
  <c r="B38" i="60"/>
  <c r="B40" i="60" s="1"/>
  <c r="I30" i="60"/>
  <c r="G30" i="60"/>
  <c r="D30" i="60"/>
  <c r="C30" i="60"/>
  <c r="H29" i="60" s="1"/>
  <c r="B30" i="60"/>
  <c r="I29" i="60"/>
  <c r="I12" i="60"/>
  <c r="H12" i="60"/>
  <c r="G12" i="60"/>
  <c r="B42" i="58"/>
  <c r="B38" i="58"/>
  <c r="B39" i="58"/>
  <c r="B40" i="58" l="1"/>
  <c r="B37" i="69"/>
  <c r="B40" i="69"/>
  <c r="J29" i="69"/>
  <c r="J30" i="69" s="1"/>
  <c r="H30" i="69"/>
  <c r="B37" i="68"/>
  <c r="B40" i="68" s="1"/>
  <c r="H30" i="68"/>
  <c r="J29" i="68"/>
  <c r="J30" i="68" s="1"/>
  <c r="B40" i="67"/>
  <c r="J29" i="67"/>
  <c r="J30" i="67" s="1"/>
  <c r="H30" i="67"/>
  <c r="B40" i="66"/>
  <c r="J29" i="66"/>
  <c r="J30" i="66" s="1"/>
  <c r="H30" i="66"/>
  <c r="J29" i="65"/>
  <c r="J30" i="65" s="1"/>
  <c r="B40" i="65"/>
  <c r="B40" i="64"/>
  <c r="B43" i="64"/>
  <c r="J29" i="64"/>
  <c r="J30" i="64" s="1"/>
  <c r="H30" i="64"/>
  <c r="B40" i="63"/>
  <c r="B43" i="63"/>
  <c r="J29" i="63"/>
  <c r="J30" i="63" s="1"/>
  <c r="H30" i="63"/>
  <c r="B43" i="62"/>
  <c r="H30" i="62"/>
  <c r="J29" i="62"/>
  <c r="J30" i="62" s="1"/>
  <c r="B43" i="61"/>
  <c r="J29" i="61"/>
  <c r="J30" i="61" s="1"/>
  <c r="B43" i="60"/>
  <c r="J29" i="60"/>
  <c r="J30" i="60" s="1"/>
  <c r="H30" i="60"/>
  <c r="B43" i="58"/>
  <c r="I30" i="58" l="1"/>
  <c r="G30" i="58"/>
  <c r="D30" i="58"/>
  <c r="C30" i="58"/>
  <c r="H29" i="58" s="1"/>
  <c r="B30" i="58"/>
  <c r="I29" i="58"/>
  <c r="I12" i="58"/>
  <c r="H12" i="58"/>
  <c r="G12" i="58"/>
  <c r="B39" i="57"/>
  <c r="B42" i="57"/>
  <c r="B38" i="57"/>
  <c r="B40" i="57" s="1"/>
  <c r="B43" i="57" s="1"/>
  <c r="I30" i="57"/>
  <c r="G30" i="57"/>
  <c r="D30" i="57"/>
  <c r="C30" i="57"/>
  <c r="B30" i="57"/>
  <c r="I29" i="57"/>
  <c r="H29" i="57"/>
  <c r="H30" i="57" s="1"/>
  <c r="I12" i="57"/>
  <c r="H12" i="57"/>
  <c r="G12" i="57"/>
  <c r="J29" i="58" l="1"/>
  <c r="J30" i="58" s="1"/>
  <c r="H30" i="58"/>
  <c r="J29" i="57"/>
  <c r="J30" i="57" s="1"/>
  <c r="B38" i="55" l="1"/>
  <c r="B40" i="55" s="1"/>
  <c r="B43" i="55" s="1"/>
  <c r="I30" i="55"/>
  <c r="G30" i="55"/>
  <c r="D30" i="55"/>
  <c r="C30" i="55"/>
  <c r="H29" i="55" s="1"/>
  <c r="B30" i="55"/>
  <c r="I29" i="55"/>
  <c r="I12" i="55"/>
  <c r="H12" i="55"/>
  <c r="G12" i="55"/>
  <c r="B38" i="54"/>
  <c r="B40" i="54" s="1"/>
  <c r="B43" i="54" s="1"/>
  <c r="I30" i="54"/>
  <c r="G30" i="54"/>
  <c r="D30" i="54"/>
  <c r="C30" i="54"/>
  <c r="H29" i="54" s="1"/>
  <c r="B30" i="54"/>
  <c r="I29" i="54"/>
  <c r="I12" i="54"/>
  <c r="H12" i="54"/>
  <c r="G12" i="54"/>
  <c r="J29" i="55" l="1"/>
  <c r="J30" i="55" s="1"/>
  <c r="H30" i="55"/>
  <c r="J29" i="54"/>
  <c r="J30" i="54" s="1"/>
  <c r="H30" i="54"/>
</calcChain>
</file>

<file path=xl/sharedStrings.xml><?xml version="1.0" encoding="utf-8"?>
<sst xmlns="http://schemas.openxmlformats.org/spreadsheetml/2006/main" count="1061" uniqueCount="250">
  <si>
    <t>EXPENDITURE £</t>
  </si>
  <si>
    <t>Clerk’s Salary</t>
  </si>
  <si>
    <t>Administration Expenses</t>
  </si>
  <si>
    <t>Insurance</t>
  </si>
  <si>
    <t>Subscription to HALC</t>
  </si>
  <si>
    <t>S137 Payments</t>
  </si>
  <si>
    <t>Village Hall Fees</t>
  </si>
  <si>
    <t>Repairs and maintenance to play areas</t>
  </si>
  <si>
    <t>VAT</t>
  </si>
  <si>
    <t>Total Expenditure</t>
  </si>
  <si>
    <t>Budget</t>
  </si>
  <si>
    <t xml:space="preserve">Actual </t>
  </si>
  <si>
    <t>INCOME</t>
  </si>
  <si>
    <t>Precept</t>
  </si>
  <si>
    <t xml:space="preserve">Budget </t>
  </si>
  <si>
    <t>Actual</t>
  </si>
  <si>
    <t xml:space="preserve">Audit: Internal        </t>
  </si>
  <si>
    <t>Cash at Bank</t>
  </si>
  <si>
    <r>
      <t xml:space="preserve">  </t>
    </r>
    <r>
      <rPr>
        <sz val="12"/>
        <color theme="1"/>
        <rFont val="Calibri"/>
        <family val="2"/>
        <scheme val="minor"/>
      </rPr>
      <t xml:space="preserve">Income for period </t>
    </r>
  </si>
  <si>
    <t xml:space="preserve">Less:  </t>
  </si>
  <si>
    <r>
      <t xml:space="preserve">    </t>
    </r>
    <r>
      <rPr>
        <sz val="12"/>
        <color theme="1"/>
        <rFont val="Calibri"/>
        <family val="2"/>
        <scheme val="minor"/>
      </rPr>
      <t>Expenditure for period incl VAT</t>
    </r>
  </si>
  <si>
    <t>Total</t>
  </si>
  <si>
    <t>The movements in the reserves during the year were as follows</t>
  </si>
  <si>
    <t>Reserves</t>
  </si>
  <si>
    <t>General</t>
  </si>
  <si>
    <t>Opening</t>
  </si>
  <si>
    <t>£</t>
  </si>
  <si>
    <t>Transfer from</t>
  </si>
  <si>
    <t>Transfer to</t>
  </si>
  <si>
    <t>Closing</t>
  </si>
  <si>
    <t>Basingstoke and Deane Loan Account</t>
  </si>
  <si>
    <t>Ramsdell Defibrillator</t>
  </si>
  <si>
    <t>WOOTTON ST LAWRENCE WITH RAMSDELL PARISH COUNCIL</t>
  </si>
  <si>
    <t>Grass Cutting  - Ramsdell</t>
  </si>
  <si>
    <t>Consultancy fees for planning applications and NP Monitoring Review</t>
  </si>
  <si>
    <t>CIL Payment</t>
  </si>
  <si>
    <t>Grant BDBC</t>
  </si>
  <si>
    <t>Repairs and maintenance recreation ground</t>
  </si>
  <si>
    <t>Wootton (BDBC) Grass Cutting</t>
  </si>
  <si>
    <t xml:space="preserve">Play  Area Inpections </t>
  </si>
  <si>
    <t>VAT RECLAIM</t>
  </si>
  <si>
    <t>Hosted email addresses/domain name Vision ICT/Website Updates</t>
  </si>
  <si>
    <t>CIL payments</t>
  </si>
  <si>
    <t>FINANCIAL POSITION AS AT 1st April 2025</t>
  </si>
  <si>
    <t>reserves AS AT 1st April 2025</t>
  </si>
  <si>
    <t>BANK RECONCILIATION AS AT 1st April 2025</t>
  </si>
  <si>
    <t>As at 1st April 2025</t>
  </si>
  <si>
    <t>31st March 2025</t>
  </si>
  <si>
    <t>2025 / 26</t>
  </si>
  <si>
    <t>Audit: External</t>
  </si>
  <si>
    <t>Speed Indicator Devices including associated costs for Wootton St Lawrence</t>
  </si>
  <si>
    <t>Solicitor Fee and registration of Ramsdell Recreation Ground</t>
  </si>
  <si>
    <t>Solicitor Fee for Lease for Ramsdell Cricket Club Pavilion</t>
  </si>
  <si>
    <t xml:space="preserve">Clerk's salary increased this was missed from original budget </t>
  </si>
  <si>
    <t>Administration Expenses increased due to new laptop</t>
  </si>
  <si>
    <t>Subscription to HALC increased</t>
  </si>
  <si>
    <t>Wootton Grass Cutting increased</t>
  </si>
  <si>
    <t>Internal audit increased due to greater income</t>
  </si>
  <si>
    <t xml:space="preserve">Vision ICT increased due to greater number of email addresses </t>
  </si>
  <si>
    <t>Solicitor Fee increased since original quote for lease of paviliion</t>
  </si>
  <si>
    <t>CIL Expenditure</t>
  </si>
  <si>
    <t>Bank Charges have been introduced at £4.25 per month</t>
  </si>
  <si>
    <t>Bank Service Charge</t>
  </si>
  <si>
    <t>Basingstoke and Deane Loan Account increase due to interest from £7296.60 to £7432.19</t>
  </si>
  <si>
    <t>Updated</t>
  </si>
  <si>
    <t>Further CIL Payment received £36,028.46 and added previous payments of £622.22, £567.73, £36028.47</t>
  </si>
  <si>
    <t>Estimated CIL expenditure for this year £35,000</t>
  </si>
  <si>
    <t>FINANCIAL POSITION AS AT 1st May 2025</t>
  </si>
  <si>
    <t>BANK RECONCILIATION AS AT 1st May 2025</t>
  </si>
  <si>
    <t>reserves AS AT 1st May 2025</t>
  </si>
  <si>
    <t>As at 1st May 2025</t>
  </si>
  <si>
    <t>FINANCIAL POSITION AS AT 30th May 2025</t>
  </si>
  <si>
    <t>reserves AS AT 30th May 2025</t>
  </si>
  <si>
    <t>BANK RECONCILIATION AS AT 30th May 2025</t>
  </si>
  <si>
    <t>As at 30th May 2025</t>
  </si>
  <si>
    <t>Speed indicator costs moved to CIL expenditure</t>
  </si>
  <si>
    <t>VAT Reclaim</t>
  </si>
  <si>
    <t>Date</t>
  </si>
  <si>
    <t>Invoice number</t>
  </si>
  <si>
    <t>Invoice Addressed to</t>
  </si>
  <si>
    <t>Company</t>
  </si>
  <si>
    <t>Service</t>
  </si>
  <si>
    <t>Total Amount</t>
  </si>
  <si>
    <t>VAT Amount</t>
  </si>
  <si>
    <t>VAT Number</t>
  </si>
  <si>
    <t>Wootton St Lawrence Parish Council</t>
  </si>
  <si>
    <t>Vision ICT Ltd</t>
  </si>
  <si>
    <t>GB785375777</t>
  </si>
  <si>
    <t>Wootton St Lawrence with Ramsdell Parish Council</t>
  </si>
  <si>
    <t>Basingstoke and Deane Borough Council</t>
  </si>
  <si>
    <t>Grounds Maintenance annal fee April 2024 - March 2025</t>
  </si>
  <si>
    <t>GB200190040</t>
  </si>
  <si>
    <t>Zurich Municipal</t>
  </si>
  <si>
    <t>Elan City Ltd</t>
  </si>
  <si>
    <t>GB297094655</t>
  </si>
  <si>
    <t>WEL Medical</t>
  </si>
  <si>
    <t>TOTAL</t>
  </si>
  <si>
    <t>Kirsty Shaw</t>
  </si>
  <si>
    <t>HP Inc UK Limited</t>
  </si>
  <si>
    <t>HP Laptop 17-cn2022na</t>
  </si>
  <si>
    <t>GB206953796</t>
  </si>
  <si>
    <t>FINANCIAL POSITION AS AT 1st July 2025</t>
  </si>
  <si>
    <t>BANK RECONCILIATION AS AT 1st July 2025</t>
  </si>
  <si>
    <t>As at 1st July 2025</t>
  </si>
  <si>
    <t>reserves AS AT 1st July 2025</t>
  </si>
  <si>
    <t>FINANCIAL POSITION AS AT 31st July 2025</t>
  </si>
  <si>
    <t>reserves AS AT 31st July 2025</t>
  </si>
  <si>
    <t>BANK RECONCILIATION AS AT 31st July 2025</t>
  </si>
  <si>
    <t>As at 31st July 2025</t>
  </si>
  <si>
    <t>FINANCIAL POSITION AS AT 27th AUGUST 2025</t>
  </si>
  <si>
    <t>reserves AS AT 27TH AUGUST 2025</t>
  </si>
  <si>
    <t>BANK RECONCILIATION AS AT 27th August  2025</t>
  </si>
  <si>
    <t>As at 27th August 2025</t>
  </si>
  <si>
    <t>Solicitor Fee  and Surveyor for Lease for Ramsdell Cricket Club Pavilion</t>
  </si>
  <si>
    <t>FINANCIAL POSITION AS AT 29th September 2025</t>
  </si>
  <si>
    <t>reserves AS AT 29th September 2025</t>
  </si>
  <si>
    <t>BANK RECONCILIATION AS AT 29th September  2025</t>
  </si>
  <si>
    <t>As at 29th September 2025</t>
  </si>
  <si>
    <t>FINANCIAL POSITION AS AT 27th October 2025</t>
  </si>
  <si>
    <t>reserves AS AT 27th October 2025</t>
  </si>
  <si>
    <t>BANK RECONCILIATION AS AT 27th October 2025</t>
  </si>
  <si>
    <t>As at 27th October 2025</t>
  </si>
  <si>
    <t>FINANCIAL POSITION AS AT 27th November 2025</t>
  </si>
  <si>
    <t>reserves AS AT 27th November 2025</t>
  </si>
  <si>
    <t>BANK RECONCILIATION AS AT 27th November 2025</t>
  </si>
  <si>
    <t>As at 27th November 2025</t>
  </si>
  <si>
    <t>FINANCIAL POSITION AS AT 19th December 2025</t>
  </si>
  <si>
    <t>reserves AS AT 19th December 2025</t>
  </si>
  <si>
    <t>BANK RECONCILIATION AS AT 19th December 2025</t>
  </si>
  <si>
    <t>As at 19th December 2025</t>
  </si>
  <si>
    <t>SAJ-UK/2025/02568</t>
  </si>
  <si>
    <t>Radar Spped Sign Evolis Vision - Solar Version</t>
  </si>
  <si>
    <t>Parish play area inspections April 2025 - March 2026</t>
  </si>
  <si>
    <t>Website hosting and support September 2025 to August 2026</t>
  </si>
  <si>
    <t>4 new emails added in July 2025 to February 2026</t>
  </si>
  <si>
    <t>Lamb Brooks Solicitors</t>
  </si>
  <si>
    <t>Professional fees in relation to first registration of land owned by Wootton St Lawrence  with Ramsdell Parish Council</t>
  </si>
  <si>
    <t>GB199404723</t>
  </si>
  <si>
    <t>B17447</t>
  </si>
  <si>
    <t>Simmons &amp; Sons</t>
  </si>
  <si>
    <t>Producing a Land Registry compliant plan for the lease to Ramsdell Cricket Club for the land at Ramsdell and Mapping Data</t>
  </si>
  <si>
    <t>GB199068217</t>
  </si>
  <si>
    <t>INV-00725004</t>
  </si>
  <si>
    <t>BDO LLP</t>
  </si>
  <si>
    <t>Limited Assurance Review for the year ended 31 March 2025</t>
  </si>
  <si>
    <t>GB830847032</t>
  </si>
  <si>
    <t>Insurance renewal 01/10/2025 to 30/09/2026</t>
  </si>
  <si>
    <t>GB107831677</t>
  </si>
  <si>
    <t>Ramsdell &amp; Wootton St Lawrence Parish Council</t>
  </si>
  <si>
    <t>Impact Moling</t>
  </si>
  <si>
    <t>GB300867324</t>
  </si>
  <si>
    <t>I290020</t>
  </si>
  <si>
    <t>GB887750270</t>
  </si>
  <si>
    <t>Watermain works carried out at Wootton St Lawrence Church</t>
  </si>
  <si>
    <t>Electrode pads for defibrillator</t>
  </si>
  <si>
    <t>Supply and install new water meter at Wootton St Lawrence Church</t>
  </si>
  <si>
    <t>VAT to be reclaimed in 26-27</t>
  </si>
  <si>
    <t>Vision ICT</t>
  </si>
  <si>
    <t>Hosted email account February 2026 - January 2027</t>
  </si>
  <si>
    <t>FINANCIAL POSITION AS AT 27th January 2026</t>
  </si>
  <si>
    <t>reserves AS AT 27th January 2026</t>
  </si>
  <si>
    <t>BANK RECONCILIATION AS AT 27th January 2026</t>
  </si>
  <si>
    <t>As at 27th January 2026</t>
  </si>
  <si>
    <t>FINANCIAL POSITION AS AT 23rd February 2026</t>
  </si>
  <si>
    <t>reserves AS AT 23rd February 2026</t>
  </si>
  <si>
    <t>BANK RECONCILIATION AS AT 23rd February 2026</t>
  </si>
  <si>
    <t>As at 23rd February 2025</t>
  </si>
  <si>
    <t>Grant HCC</t>
  </si>
  <si>
    <t>FINANCIAL POSITION AS AT 31st March  2026</t>
  </si>
  <si>
    <t>reserves AS AT 31st March 2026</t>
  </si>
  <si>
    <t>BANK RECONCILIATION AS AT 31st March 2026</t>
  </si>
  <si>
    <t>As at 31st March 2026</t>
  </si>
  <si>
    <t>Accounts and Audit Regulations 1996</t>
  </si>
  <si>
    <t>Previous Year</t>
  </si>
  <si>
    <t>Receipts</t>
  </si>
  <si>
    <t xml:space="preserve">Precept </t>
  </si>
  <si>
    <t>Grants: BDBC</t>
  </si>
  <si>
    <t>Grants HCC</t>
  </si>
  <si>
    <t>BDBC CIL</t>
  </si>
  <si>
    <t>Page 1</t>
  </si>
  <si>
    <t>Payments</t>
  </si>
  <si>
    <t>General administration including Clerk salary</t>
  </si>
  <si>
    <t>Hosted email addresses/domain name from Vision ICT and Website Update</t>
  </si>
  <si>
    <t xml:space="preserve">HALC subscription  </t>
  </si>
  <si>
    <t>Playing fields (grass cutting and cricket square)</t>
  </si>
  <si>
    <t>Repairs and Maintenance Ramsdell Recreation Ground</t>
  </si>
  <si>
    <t xml:space="preserve">Insurance </t>
  </si>
  <si>
    <t xml:space="preserve">Village Hall hire  </t>
  </si>
  <si>
    <t>Ramsdell Culvert / Drains</t>
  </si>
  <si>
    <t>Consultancy fees for planning applications and NP Review</t>
  </si>
  <si>
    <t xml:space="preserve">Internal Audit </t>
  </si>
  <si>
    <t>Play area inspections</t>
  </si>
  <si>
    <t>VAT paid</t>
  </si>
  <si>
    <t>Field Gate - Charter Alley</t>
  </si>
  <si>
    <t>WSL Grass Cutting</t>
  </si>
  <si>
    <t>Speed Indicator Device including associated costs</t>
  </si>
  <si>
    <t>Information Commissioners Office</t>
  </si>
  <si>
    <t>Bank Service Charges</t>
  </si>
  <si>
    <t>`</t>
  </si>
  <si>
    <t xml:space="preserve">    Add total receipts</t>
  </si>
  <si>
    <t xml:space="preserve">    Less payments</t>
  </si>
  <si>
    <t xml:space="preserve">    These funds are represented by</t>
  </si>
  <si>
    <t>Page 2</t>
  </si>
  <si>
    <t>Lloyds Bank a/c 0321705</t>
  </si>
  <si>
    <t>Basingstoke &amp; Deane Loan a/c</t>
  </si>
  <si>
    <t xml:space="preserve">    Net bank balances</t>
  </si>
  <si>
    <t>Signed:…………………………………</t>
  </si>
  <si>
    <t>………………………………….</t>
  </si>
  <si>
    <t xml:space="preserve">                      Chairman</t>
  </si>
  <si>
    <t>Responsible Financial Officer</t>
  </si>
  <si>
    <t>Date:  …………………………………</t>
  </si>
  <si>
    <t>Parish and Town Councils Accounts and Audit Regulations 1996 Supporting Statement/Notes</t>
  </si>
  <si>
    <t>Assets</t>
  </si>
  <si>
    <t>2 bus shelters * Note</t>
  </si>
  <si>
    <t>NIL</t>
  </si>
  <si>
    <t>Pavilion</t>
  </si>
  <si>
    <t>Playground equipment - Ramsdell</t>
  </si>
  <si>
    <t xml:space="preserve">                                          - Wootton St Lawrence</t>
  </si>
  <si>
    <t>Fingerpost</t>
  </si>
  <si>
    <t>2 wooden bench seats</t>
  </si>
  <si>
    <t>Red Telephone Box</t>
  </si>
  <si>
    <t xml:space="preserve">Office equipment </t>
  </si>
  <si>
    <t>Notice Board - Ramsdell</t>
  </si>
  <si>
    <t xml:space="preserve">                        – Wootton St Lawrence x 2</t>
  </si>
  <si>
    <t xml:space="preserve">                        – West Heath</t>
  </si>
  <si>
    <t xml:space="preserve">*Note: The value of the bus shelters has been reduced to NIL as there is currently no bus service and when they </t>
  </si>
  <si>
    <t>reach the end of their life, they will not be replaced. Cost or valuation does not necessarily represent replacement cost.</t>
  </si>
  <si>
    <t>* Note: Two further laptops were purchased during 2020/21 for use by Parish Council members</t>
  </si>
  <si>
    <t>*</t>
  </si>
  <si>
    <t>Borrowings</t>
  </si>
  <si>
    <t>Leases</t>
  </si>
  <si>
    <t>Lessor: Oakley &amp; Deane PC.  Purpose: Playing Field.  Annual lease payable of £1 was waived.  Expiry Date 2095.</t>
  </si>
  <si>
    <t>Debts outstanding</t>
  </si>
  <si>
    <t>Tenancies</t>
  </si>
  <si>
    <t>During the year the council did not enter into any tenancies.</t>
  </si>
  <si>
    <t>Council as tenant</t>
  </si>
  <si>
    <t>The council did not become a new tenant during the year.</t>
  </si>
  <si>
    <t>Summary of Receipts and Payments Account for the year ended 31 March 2026</t>
  </si>
  <si>
    <t>2025/26</t>
  </si>
  <si>
    <t>VAT Refund 2025-26</t>
  </si>
  <si>
    <t xml:space="preserve">    Balance b/f 1st April 2025</t>
  </si>
  <si>
    <t xml:space="preserve">    Balance as at 31st March 2026</t>
  </si>
  <si>
    <t>attached to Receipts and Payments Account for the year ended 31st March 2026</t>
  </si>
  <si>
    <t>At close of business on 31st March 2026 there were no outstanding loans to the council</t>
  </si>
  <si>
    <t>At close of business on 31st March 2026 the following leases were in operation:</t>
  </si>
  <si>
    <t>At close of business on 31st March 2026 there were no outstanding debts to the council</t>
  </si>
  <si>
    <t>Solicitor Fees for Ramsdell Recreation Ground and Pavilion and Lease</t>
  </si>
  <si>
    <t>External Audit</t>
  </si>
  <si>
    <t>At 31st March 2026 assets were held at cost or valuation as follows:</t>
  </si>
  <si>
    <t>Speed Indicator Device Ramsdell  and posts / Wootton St Lawrence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</si>
</sst>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/>
    <xf numFmtId="0" fontId="3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center" vertical="center"/>
    </xf>
    <xf numFmtId="0" fontId="0" fillId="0" borderId="5" xfId="0" applyBorder="1"/>
    <xf numFmtId="0" fontId="0" fillId="0" borderId="11" xfId="0" applyBorder="1" applyAlignment="1">
      <alignment horizontal="right"/>
    </xf>
    <xf numFmtId="0" fontId="2" fillId="0" borderId="0" xfId="0" applyFont="1"/>
    <xf numFmtId="0" fontId="2" fillId="0" borderId="6" xfId="0" applyFont="1" applyBorder="1"/>
    <xf numFmtId="0" fontId="3" fillId="0" borderId="11" xfId="0" applyFont="1" applyBorder="1" applyAlignment="1">
      <alignment horizontal="right" vertical="center" wrapText="1"/>
    </xf>
    <xf numFmtId="0" fontId="0" fillId="0" borderId="6" xfId="0" applyBorder="1"/>
    <xf numFmtId="0" fontId="2" fillId="0" borderId="1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0" fillId="0" borderId="13" xfId="0" applyBorder="1" applyAlignment="1">
      <alignment horizontal="right" wrapText="1"/>
    </xf>
    <xf numFmtId="0" fontId="0" fillId="0" borderId="13" xfId="0" applyBorder="1"/>
    <xf numFmtId="0" fontId="0" fillId="0" borderId="7" xfId="0" applyBorder="1"/>
    <xf numFmtId="0" fontId="0" fillId="0" borderId="14" xfId="0" applyBorder="1"/>
    <xf numFmtId="0" fontId="0" fillId="0" borderId="8" xfId="0" applyBorder="1"/>
    <xf numFmtId="0" fontId="3" fillId="0" borderId="16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vertical="center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" fillId="0" borderId="15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/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2" fontId="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/>
    </xf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4"/>
  <sheetViews>
    <sheetView workbookViewId="0">
      <selection sqref="A1:XFD1048576"/>
    </sheetView>
  </sheetViews>
  <sheetFormatPr defaultColWidth="9.140625" defaultRowHeight="15" x14ac:dyDescent="0.25"/>
  <cols>
    <col min="1" max="1" width="49.28515625" style="19" bestFit="1" customWidth="1"/>
    <col min="2" max="2" width="12" customWidth="1"/>
    <col min="3" max="4" width="10.7109375" customWidth="1"/>
    <col min="6" max="6" width="44.85546875" style="19" customWidth="1"/>
    <col min="7" max="7" width="12.140625" customWidth="1"/>
    <col min="8" max="8" width="12.5703125" customWidth="1"/>
    <col min="9" max="9" width="10.42578125" customWidth="1"/>
  </cols>
  <sheetData>
    <row r="2" spans="1:9" ht="15.75" x14ac:dyDescent="0.25">
      <c r="C2" s="1" t="s">
        <v>32</v>
      </c>
    </row>
    <row r="3" spans="1:9" ht="15.75" x14ac:dyDescent="0.25">
      <c r="C3" s="1" t="s">
        <v>43</v>
      </c>
    </row>
    <row r="4" spans="1:9" ht="15.75" thickBot="1" x14ac:dyDescent="0.3"/>
    <row r="5" spans="1:9" ht="15.75" x14ac:dyDescent="0.25">
      <c r="A5" s="22" t="s">
        <v>0</v>
      </c>
      <c r="B5" s="23" t="s">
        <v>10</v>
      </c>
      <c r="C5" s="23" t="s">
        <v>11</v>
      </c>
      <c r="D5" s="24"/>
      <c r="F5" s="22" t="s">
        <v>12</v>
      </c>
      <c r="G5" s="31" t="s">
        <v>14</v>
      </c>
      <c r="H5" s="11" t="s">
        <v>15</v>
      </c>
      <c r="I5" s="24"/>
    </row>
    <row r="6" spans="1:9" ht="16.5" thickBot="1" x14ac:dyDescent="0.3">
      <c r="A6" s="25"/>
      <c r="B6" s="26" t="s">
        <v>48</v>
      </c>
      <c r="C6" s="26" t="s">
        <v>48</v>
      </c>
      <c r="D6" s="27" t="s">
        <v>8</v>
      </c>
      <c r="F6" s="25"/>
      <c r="G6" s="26" t="s">
        <v>48</v>
      </c>
      <c r="H6" s="3" t="s">
        <v>48</v>
      </c>
      <c r="I6" s="27" t="s">
        <v>8</v>
      </c>
    </row>
    <row r="7" spans="1:9" ht="15.75" x14ac:dyDescent="0.25">
      <c r="A7" s="28" t="s">
        <v>1</v>
      </c>
      <c r="B7" s="4">
        <v>1500</v>
      </c>
      <c r="C7" s="4"/>
      <c r="D7" s="4"/>
      <c r="F7" s="4" t="s">
        <v>13</v>
      </c>
      <c r="G7" s="4">
        <v>7476</v>
      </c>
      <c r="H7" s="4"/>
      <c r="I7" s="29"/>
    </row>
    <row r="8" spans="1:9" ht="15.75" x14ac:dyDescent="0.25">
      <c r="A8" s="28" t="s">
        <v>2</v>
      </c>
      <c r="B8" s="5">
        <v>300</v>
      </c>
      <c r="C8" s="5"/>
      <c r="D8" s="5"/>
      <c r="F8" s="5" t="s">
        <v>36</v>
      </c>
      <c r="G8" s="5">
        <v>2716.9</v>
      </c>
      <c r="H8" s="5"/>
      <c r="I8" s="29"/>
    </row>
    <row r="9" spans="1:9" ht="15.75" x14ac:dyDescent="0.25">
      <c r="A9" s="28" t="s">
        <v>3</v>
      </c>
      <c r="B9" s="5">
        <v>900</v>
      </c>
      <c r="C9" s="5"/>
      <c r="D9" s="5"/>
      <c r="F9" s="5" t="s">
        <v>35</v>
      </c>
      <c r="G9" s="5">
        <v>37218.449999999997</v>
      </c>
      <c r="H9" s="6"/>
      <c r="I9" s="29"/>
    </row>
    <row r="10" spans="1:9" ht="15.75" x14ac:dyDescent="0.25">
      <c r="A10" s="28" t="s">
        <v>4</v>
      </c>
      <c r="B10" s="5">
        <v>300</v>
      </c>
      <c r="C10" s="5"/>
      <c r="D10" s="5"/>
      <c r="F10" s="6"/>
      <c r="G10" s="5"/>
      <c r="H10" s="5">
        <v>0</v>
      </c>
      <c r="I10" s="29"/>
    </row>
    <row r="11" spans="1:9" ht="16.5" thickBot="1" x14ac:dyDescent="0.3">
      <c r="A11" s="28" t="s">
        <v>33</v>
      </c>
      <c r="B11" s="5">
        <v>1600</v>
      </c>
      <c r="C11" s="5"/>
      <c r="D11" s="5"/>
      <c r="F11" s="8" t="s">
        <v>40</v>
      </c>
      <c r="G11" s="9"/>
      <c r="H11" s="5"/>
      <c r="I11" s="29"/>
    </row>
    <row r="12" spans="1:9" ht="16.5" thickBot="1" x14ac:dyDescent="0.3">
      <c r="A12" s="28" t="s">
        <v>38</v>
      </c>
      <c r="B12" s="5">
        <v>600</v>
      </c>
      <c r="C12" s="5"/>
      <c r="D12" s="5"/>
      <c r="F12" s="9"/>
      <c r="G12" s="32">
        <f>+SUM(G11:G11)</f>
        <v>0</v>
      </c>
      <c r="H12" s="33">
        <f>SUM(H7:H11)</f>
        <v>0</v>
      </c>
      <c r="I12" s="34">
        <f>SUM(I7:I11)</f>
        <v>0</v>
      </c>
    </row>
    <row r="13" spans="1:9" ht="15.75" x14ac:dyDescent="0.25">
      <c r="A13" s="28" t="s">
        <v>5</v>
      </c>
      <c r="B13" s="5">
        <v>1000</v>
      </c>
      <c r="C13" s="5"/>
      <c r="D13" s="5"/>
      <c r="F13" s="39"/>
      <c r="G13" s="40"/>
    </row>
    <row r="14" spans="1:9" ht="15.75" x14ac:dyDescent="0.25">
      <c r="A14" s="28" t="s">
        <v>6</v>
      </c>
      <c r="B14" s="5">
        <v>500</v>
      </c>
      <c r="C14" s="5"/>
      <c r="D14" s="5"/>
    </row>
    <row r="15" spans="1:9" ht="15.75" x14ac:dyDescent="0.25">
      <c r="A15" s="28" t="s">
        <v>16</v>
      </c>
      <c r="B15" s="5">
        <v>200</v>
      </c>
      <c r="C15" s="5"/>
      <c r="D15" s="5"/>
    </row>
    <row r="16" spans="1:9" ht="15.75" x14ac:dyDescent="0.25">
      <c r="A16" s="28" t="s">
        <v>49</v>
      </c>
      <c r="B16" s="5">
        <v>300</v>
      </c>
      <c r="C16" s="5"/>
      <c r="D16" s="5"/>
    </row>
    <row r="17" spans="1:10" ht="15.75" x14ac:dyDescent="0.25">
      <c r="A17" s="28" t="s">
        <v>42</v>
      </c>
      <c r="B17" s="6">
        <v>37218.42</v>
      </c>
      <c r="C17" s="5"/>
      <c r="D17" s="5"/>
    </row>
    <row r="18" spans="1:10" ht="31.5" x14ac:dyDescent="0.25">
      <c r="A18" s="28" t="s">
        <v>50</v>
      </c>
      <c r="B18" s="38">
        <v>6000</v>
      </c>
      <c r="C18" s="38"/>
      <c r="D18" s="37"/>
    </row>
    <row r="19" spans="1:10" ht="15.75" x14ac:dyDescent="0.25">
      <c r="A19" s="28" t="s">
        <v>31</v>
      </c>
      <c r="B19" s="38">
        <v>250</v>
      </c>
      <c r="C19" s="38"/>
      <c r="D19" s="17"/>
    </row>
    <row r="20" spans="1:10" ht="19.5" customHeight="1" x14ac:dyDescent="0.25">
      <c r="A20" s="28" t="s">
        <v>37</v>
      </c>
      <c r="B20" s="38">
        <v>2000</v>
      </c>
      <c r="C20" s="38"/>
      <c r="D20" s="17"/>
      <c r="H20" s="16"/>
    </row>
    <row r="21" spans="1:10" ht="15" customHeight="1" x14ac:dyDescent="0.25">
      <c r="A21" s="28" t="s">
        <v>34</v>
      </c>
      <c r="B21" s="38">
        <v>2000</v>
      </c>
      <c r="C21" s="38"/>
      <c r="D21" s="17"/>
    </row>
    <row r="22" spans="1:10" ht="15" customHeight="1" x14ac:dyDescent="0.25">
      <c r="A22" s="28" t="s">
        <v>7</v>
      </c>
      <c r="B22" s="5">
        <v>1000</v>
      </c>
      <c r="C22" s="5"/>
      <c r="D22" s="17"/>
      <c r="F22" s="20" t="s">
        <v>44</v>
      </c>
    </row>
    <row r="23" spans="1:10" ht="15" customHeight="1" thickBot="1" x14ac:dyDescent="0.3">
      <c r="A23" s="28" t="s">
        <v>39</v>
      </c>
      <c r="B23" s="5">
        <v>600</v>
      </c>
      <c r="C23" s="5"/>
      <c r="D23" s="29"/>
      <c r="G23" s="10" t="s">
        <v>22</v>
      </c>
    </row>
    <row r="24" spans="1:10" ht="31.5" x14ac:dyDescent="0.25">
      <c r="A24" s="28" t="s">
        <v>41</v>
      </c>
      <c r="B24" s="5">
        <v>500</v>
      </c>
      <c r="C24" s="5"/>
      <c r="D24" s="5"/>
      <c r="F24" s="7"/>
      <c r="G24" s="15"/>
      <c r="H24" s="15"/>
      <c r="I24" s="15"/>
      <c r="J24" s="15"/>
    </row>
    <row r="25" spans="1:10" ht="31.5" x14ac:dyDescent="0.25">
      <c r="A25" s="28" t="s">
        <v>51</v>
      </c>
      <c r="B25" s="5">
        <v>2500</v>
      </c>
      <c r="C25" s="5"/>
      <c r="D25" s="5"/>
      <c r="F25" s="21" t="s">
        <v>23</v>
      </c>
      <c r="G25" s="14" t="s">
        <v>25</v>
      </c>
      <c r="H25" s="14" t="s">
        <v>27</v>
      </c>
      <c r="I25" s="14" t="s">
        <v>28</v>
      </c>
      <c r="J25" s="14" t="s">
        <v>29</v>
      </c>
    </row>
    <row r="26" spans="1:10" ht="31.5" x14ac:dyDescent="0.25">
      <c r="A26" s="28" t="s">
        <v>52</v>
      </c>
      <c r="B26" s="5">
        <v>1000</v>
      </c>
      <c r="C26" s="5"/>
      <c r="D26" s="5"/>
      <c r="F26" s="8"/>
      <c r="G26" s="14" t="s">
        <v>26</v>
      </c>
      <c r="H26" s="14" t="s">
        <v>26</v>
      </c>
      <c r="I26" s="14" t="s">
        <v>26</v>
      </c>
      <c r="J26" s="14" t="s">
        <v>26</v>
      </c>
    </row>
    <row r="27" spans="1:10" ht="15.75" x14ac:dyDescent="0.25">
      <c r="A27" s="28"/>
      <c r="B27" s="5"/>
      <c r="C27" s="5"/>
      <c r="D27" s="5"/>
      <c r="F27" s="8"/>
      <c r="H27" s="8"/>
      <c r="I27" s="8"/>
      <c r="J27" s="8"/>
    </row>
    <row r="28" spans="1:10" ht="15.75" x14ac:dyDescent="0.25">
      <c r="A28" s="28"/>
      <c r="B28" s="5"/>
      <c r="C28" s="5"/>
      <c r="D28" s="5"/>
      <c r="F28" s="8" t="s">
        <v>30</v>
      </c>
      <c r="G28" s="42">
        <v>7296.6</v>
      </c>
      <c r="H28" s="8"/>
      <c r="I28" s="8"/>
      <c r="J28" s="42">
        <v>7296.6</v>
      </c>
    </row>
    <row r="29" spans="1:10" ht="16.5" thickBot="1" x14ac:dyDescent="0.3">
      <c r="A29" s="30" t="s">
        <v>8</v>
      </c>
      <c r="B29" s="5"/>
      <c r="C29" s="5"/>
      <c r="D29" s="5"/>
      <c r="F29" s="2" t="s">
        <v>24</v>
      </c>
      <c r="G29" s="12">
        <v>13035.95</v>
      </c>
      <c r="H29" s="35">
        <f>-C30</f>
        <v>0</v>
      </c>
      <c r="I29" s="2">
        <f>+SUM(H7:H11)</f>
        <v>0</v>
      </c>
      <c r="J29" s="2">
        <f>SUM(G29:I29)</f>
        <v>13035.95</v>
      </c>
    </row>
    <row r="30" spans="1:10" ht="16.5" thickBot="1" x14ac:dyDescent="0.3">
      <c r="A30" s="18" t="s">
        <v>9</v>
      </c>
      <c r="B30" s="35">
        <f>+SUM(B7:B29)</f>
        <v>60268.42</v>
      </c>
      <c r="C30" s="35">
        <f>+SUM(C7:C29)</f>
        <v>0</v>
      </c>
      <c r="D30" s="35">
        <f>SUM(D7:D29)</f>
        <v>0</v>
      </c>
      <c r="G30" s="2">
        <f>+SUM(G27:G29)</f>
        <v>20332.550000000003</v>
      </c>
      <c r="H30" s="2">
        <f>+SUM(H27:H29)</f>
        <v>0</v>
      </c>
      <c r="I30" s="2">
        <f>+SUM(H7:H11)</f>
        <v>0</v>
      </c>
      <c r="J30" s="36">
        <f>+SUM(J27:J29)</f>
        <v>20332.550000000003</v>
      </c>
    </row>
    <row r="31" spans="1:10" ht="15.75" x14ac:dyDescent="0.25">
      <c r="A31" s="18"/>
    </row>
    <row r="32" spans="1:10" ht="15.75" x14ac:dyDescent="0.25">
      <c r="A32" s="18"/>
    </row>
    <row r="33" spans="1:2" ht="15.75" x14ac:dyDescent="0.25">
      <c r="A33" s="18"/>
    </row>
    <row r="35" spans="1:2" ht="15.75" x14ac:dyDescent="0.25">
      <c r="A35" s="41" t="s">
        <v>45</v>
      </c>
    </row>
    <row r="36" spans="1:2" ht="15.75" x14ac:dyDescent="0.25">
      <c r="A36" s="18"/>
    </row>
    <row r="37" spans="1:2" ht="15.75" x14ac:dyDescent="0.25">
      <c r="A37" s="18" t="s">
        <v>17</v>
      </c>
      <c r="B37" s="13"/>
    </row>
    <row r="38" spans="1:2" ht="15.75" x14ac:dyDescent="0.25">
      <c r="A38" s="18" t="s">
        <v>47</v>
      </c>
      <c r="B38" s="12">
        <f>+B36+B37</f>
        <v>0</v>
      </c>
    </row>
    <row r="39" spans="1:2" ht="16.5" thickBot="1" x14ac:dyDescent="0.3">
      <c r="A39" s="18" t="s">
        <v>18</v>
      </c>
      <c r="B39" s="33"/>
    </row>
    <row r="40" spans="1:2" ht="15.75" x14ac:dyDescent="0.25">
      <c r="A40" s="18" t="s">
        <v>21</v>
      </c>
      <c r="B40" s="12">
        <f>+B38+B39</f>
        <v>0</v>
      </c>
    </row>
    <row r="41" spans="1:2" ht="15.75" x14ac:dyDescent="0.25">
      <c r="A41" s="18" t="s">
        <v>19</v>
      </c>
    </row>
    <row r="42" spans="1:2" ht="15.75" x14ac:dyDescent="0.25">
      <c r="A42" s="18" t="s">
        <v>20</v>
      </c>
      <c r="B42" s="35"/>
    </row>
    <row r="43" spans="1:2" ht="15.75" x14ac:dyDescent="0.25">
      <c r="A43" s="18" t="s">
        <v>46</v>
      </c>
      <c r="B43" s="13">
        <f>SUM(B40-B42)</f>
        <v>0</v>
      </c>
    </row>
    <row r="44" spans="1:2" ht="15.75" x14ac:dyDescent="0.25">
      <c r="A44" s="18"/>
    </row>
  </sheetData>
  <pageMargins left="0.7" right="0.7" top="0.75" bottom="0.75" header="0.3" footer="0.3"/>
  <pageSetup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EE50E-3416-46ED-855D-9254296DA226}">
  <sheetPr>
    <pageSetUpPr fitToPage="1"/>
  </sheetPr>
  <dimension ref="A2:J41"/>
  <sheetViews>
    <sheetView workbookViewId="0">
      <selection activeCell="D41" sqref="D41"/>
    </sheetView>
  </sheetViews>
  <sheetFormatPr defaultColWidth="9.140625" defaultRowHeight="15" x14ac:dyDescent="0.25"/>
  <cols>
    <col min="1" max="1" width="49.28515625" style="19" bestFit="1" customWidth="1"/>
    <col min="2" max="2" width="12" customWidth="1"/>
    <col min="3" max="4" width="10.7109375" customWidth="1"/>
    <col min="6" max="6" width="44.85546875" style="19" customWidth="1"/>
    <col min="7" max="7" width="12.140625" customWidth="1"/>
    <col min="8" max="8" width="12.5703125" customWidth="1"/>
    <col min="9" max="9" width="10.42578125" customWidth="1"/>
  </cols>
  <sheetData>
    <row r="2" spans="1:9" ht="15.75" x14ac:dyDescent="0.25">
      <c r="C2" s="1" t="s">
        <v>32</v>
      </c>
    </row>
    <row r="3" spans="1:9" ht="15.75" x14ac:dyDescent="0.25">
      <c r="C3" s="1" t="s">
        <v>122</v>
      </c>
    </row>
    <row r="4" spans="1:9" ht="15.75" thickBot="1" x14ac:dyDescent="0.3"/>
    <row r="5" spans="1:9" ht="15.75" x14ac:dyDescent="0.25">
      <c r="A5" s="22" t="s">
        <v>0</v>
      </c>
      <c r="B5" s="23" t="s">
        <v>10</v>
      </c>
      <c r="C5" s="23" t="s">
        <v>11</v>
      </c>
      <c r="D5" s="24"/>
      <c r="F5" s="22" t="s">
        <v>12</v>
      </c>
      <c r="G5" s="31" t="s">
        <v>14</v>
      </c>
      <c r="H5" s="11" t="s">
        <v>15</v>
      </c>
      <c r="I5" s="24"/>
    </row>
    <row r="6" spans="1:9" ht="16.5" thickBot="1" x14ac:dyDescent="0.3">
      <c r="A6" s="25"/>
      <c r="B6" s="26" t="s">
        <v>48</v>
      </c>
      <c r="C6" s="26" t="s">
        <v>48</v>
      </c>
      <c r="D6" s="27" t="s">
        <v>8</v>
      </c>
      <c r="F6" s="25"/>
      <c r="G6" s="26" t="s">
        <v>48</v>
      </c>
      <c r="H6" s="3" t="s">
        <v>48</v>
      </c>
      <c r="I6" s="27" t="s">
        <v>8</v>
      </c>
    </row>
    <row r="7" spans="1:9" ht="15.75" x14ac:dyDescent="0.25">
      <c r="A7" s="28" t="s">
        <v>1</v>
      </c>
      <c r="B7" s="4">
        <v>2100</v>
      </c>
      <c r="C7" s="11">
        <v>1328.84</v>
      </c>
      <c r="D7" s="4"/>
      <c r="F7" s="4" t="s">
        <v>13</v>
      </c>
      <c r="G7" s="4">
        <v>7476</v>
      </c>
      <c r="H7" s="4">
        <v>7476</v>
      </c>
      <c r="I7" s="29"/>
    </row>
    <row r="8" spans="1:9" ht="15.75" x14ac:dyDescent="0.25">
      <c r="A8" s="28" t="s">
        <v>2</v>
      </c>
      <c r="B8" s="5">
        <v>900</v>
      </c>
      <c r="C8" s="5">
        <v>628.63</v>
      </c>
      <c r="D8" s="5">
        <v>83.44</v>
      </c>
      <c r="F8" s="5" t="s">
        <v>36</v>
      </c>
      <c r="G8" s="5">
        <v>2716.9</v>
      </c>
      <c r="H8" s="5">
        <v>2744.07</v>
      </c>
      <c r="I8" s="29"/>
    </row>
    <row r="9" spans="1:9" ht="15.75" x14ac:dyDescent="0.25">
      <c r="A9" s="28" t="s">
        <v>3</v>
      </c>
      <c r="B9" s="5">
        <v>900</v>
      </c>
      <c r="C9" s="5">
        <v>777.01</v>
      </c>
      <c r="D9" s="5">
        <v>83.25</v>
      </c>
      <c r="F9" s="5" t="s">
        <v>35</v>
      </c>
      <c r="G9" s="5">
        <v>73246.91</v>
      </c>
      <c r="H9" s="5">
        <v>37904.199999999997</v>
      </c>
      <c r="I9" s="29"/>
    </row>
    <row r="10" spans="1:9" ht="15.75" x14ac:dyDescent="0.25">
      <c r="A10" s="28" t="s">
        <v>4</v>
      </c>
      <c r="B10" s="5">
        <v>355</v>
      </c>
      <c r="C10" s="5">
        <v>355</v>
      </c>
      <c r="D10" s="5">
        <v>0</v>
      </c>
      <c r="F10" s="6"/>
      <c r="G10" s="5"/>
      <c r="H10" s="5">
        <v>0</v>
      </c>
      <c r="I10" s="29"/>
    </row>
    <row r="11" spans="1:9" ht="16.5" thickBot="1" x14ac:dyDescent="0.3">
      <c r="A11" s="28" t="s">
        <v>33</v>
      </c>
      <c r="B11" s="5">
        <v>1600</v>
      </c>
      <c r="C11" s="5">
        <v>1600</v>
      </c>
      <c r="D11" s="5"/>
      <c r="F11" s="8" t="s">
        <v>40</v>
      </c>
      <c r="G11" s="9"/>
      <c r="H11" s="5"/>
      <c r="I11" s="29"/>
    </row>
    <row r="12" spans="1:9" ht="16.5" thickBot="1" x14ac:dyDescent="0.3">
      <c r="A12" s="28" t="s">
        <v>38</v>
      </c>
      <c r="B12" s="5">
        <v>700</v>
      </c>
      <c r="C12" s="5">
        <v>676.18</v>
      </c>
      <c r="D12" s="5">
        <v>112.7</v>
      </c>
      <c r="F12" s="9"/>
      <c r="G12" s="32">
        <f>+SUM(G11:G11)</f>
        <v>0</v>
      </c>
      <c r="H12" s="33">
        <f>SUM(H7:H11)</f>
        <v>48124.27</v>
      </c>
      <c r="I12" s="34">
        <f>SUM(I7:I11)</f>
        <v>0</v>
      </c>
    </row>
    <row r="13" spans="1:9" ht="15.75" x14ac:dyDescent="0.25">
      <c r="A13" s="28" t="s">
        <v>5</v>
      </c>
      <c r="B13" s="5">
        <v>1000</v>
      </c>
      <c r="C13" s="5"/>
      <c r="D13" s="5"/>
      <c r="F13" s="39"/>
      <c r="G13" s="40"/>
    </row>
    <row r="14" spans="1:9" ht="15.75" x14ac:dyDescent="0.25">
      <c r="A14" s="28" t="s">
        <v>6</v>
      </c>
      <c r="B14" s="5">
        <v>500</v>
      </c>
      <c r="C14" s="5">
        <v>132</v>
      </c>
      <c r="D14" s="5"/>
    </row>
    <row r="15" spans="1:9" ht="15.75" x14ac:dyDescent="0.25">
      <c r="A15" s="28" t="s">
        <v>16</v>
      </c>
      <c r="B15" s="5">
        <v>260</v>
      </c>
      <c r="C15" s="5">
        <v>260</v>
      </c>
      <c r="D15" s="5"/>
    </row>
    <row r="16" spans="1:9" ht="15.75" x14ac:dyDescent="0.25">
      <c r="A16" s="28" t="s">
        <v>49</v>
      </c>
      <c r="B16" s="5">
        <v>300</v>
      </c>
      <c r="C16" s="5">
        <v>252</v>
      </c>
      <c r="D16" s="5">
        <v>42</v>
      </c>
    </row>
    <row r="17" spans="1:10" ht="15.75" x14ac:dyDescent="0.25">
      <c r="A17" s="28" t="s">
        <v>60</v>
      </c>
      <c r="B17" s="5">
        <v>35000</v>
      </c>
      <c r="C17" s="6">
        <v>9108</v>
      </c>
      <c r="D17" s="5">
        <v>1518</v>
      </c>
    </row>
    <row r="18" spans="1:10" ht="31.5" x14ac:dyDescent="0.25">
      <c r="A18" s="28" t="s">
        <v>50</v>
      </c>
      <c r="B18" s="38">
        <v>0</v>
      </c>
      <c r="C18" s="38"/>
      <c r="D18" s="37"/>
    </row>
    <row r="19" spans="1:10" ht="15.75" x14ac:dyDescent="0.25">
      <c r="A19" s="28" t="s">
        <v>31</v>
      </c>
      <c r="B19" s="38">
        <v>250</v>
      </c>
      <c r="C19" s="38">
        <v>83.52</v>
      </c>
      <c r="D19" s="17">
        <v>13.92</v>
      </c>
    </row>
    <row r="20" spans="1:10" ht="19.5" customHeight="1" x14ac:dyDescent="0.25">
      <c r="A20" s="28" t="s">
        <v>37</v>
      </c>
      <c r="B20" s="38">
        <v>2000</v>
      </c>
      <c r="C20" s="38"/>
      <c r="D20" s="17"/>
      <c r="H20" s="16"/>
    </row>
    <row r="21" spans="1:10" ht="15" customHeight="1" x14ac:dyDescent="0.25">
      <c r="A21" s="28" t="s">
        <v>34</v>
      </c>
      <c r="B21" s="38">
        <v>2000</v>
      </c>
      <c r="C21" s="38"/>
      <c r="D21" s="17"/>
    </row>
    <row r="22" spans="1:10" ht="15" customHeight="1" x14ac:dyDescent="0.25">
      <c r="A22" s="28" t="s">
        <v>7</v>
      </c>
      <c r="B22" s="5">
        <v>1000</v>
      </c>
      <c r="C22" s="5"/>
      <c r="D22" s="17"/>
      <c r="F22" s="20" t="s">
        <v>123</v>
      </c>
    </row>
    <row r="23" spans="1:10" ht="15" customHeight="1" thickBot="1" x14ac:dyDescent="0.3">
      <c r="A23" s="28" t="s">
        <v>39</v>
      </c>
      <c r="B23" s="5">
        <v>600</v>
      </c>
      <c r="C23" s="5">
        <v>654.36</v>
      </c>
      <c r="D23" s="29">
        <v>109.06</v>
      </c>
      <c r="G23" s="10" t="s">
        <v>22</v>
      </c>
    </row>
    <row r="24" spans="1:10" ht="31.5" x14ac:dyDescent="0.25">
      <c r="A24" s="28" t="s">
        <v>41</v>
      </c>
      <c r="B24" s="5">
        <v>550</v>
      </c>
      <c r="C24" s="5">
        <v>281.77999999999997</v>
      </c>
      <c r="D24" s="5">
        <v>46.97</v>
      </c>
      <c r="F24" s="7"/>
      <c r="G24" s="15"/>
      <c r="H24" s="15"/>
      <c r="I24" s="15"/>
      <c r="J24" s="15"/>
    </row>
    <row r="25" spans="1:10" ht="31.5" x14ac:dyDescent="0.25">
      <c r="A25" s="28" t="s">
        <v>51</v>
      </c>
      <c r="B25" s="5">
        <v>2500</v>
      </c>
      <c r="C25" s="5">
        <v>1998</v>
      </c>
      <c r="D25" s="5">
        <v>378</v>
      </c>
      <c r="F25" s="21" t="s">
        <v>23</v>
      </c>
      <c r="G25" s="14" t="s">
        <v>25</v>
      </c>
      <c r="H25" s="14" t="s">
        <v>27</v>
      </c>
      <c r="I25" s="14" t="s">
        <v>28</v>
      </c>
      <c r="J25" s="14" t="s">
        <v>29</v>
      </c>
    </row>
    <row r="26" spans="1:10" ht="31.5" x14ac:dyDescent="0.25">
      <c r="A26" s="28" t="s">
        <v>113</v>
      </c>
      <c r="B26" s="5">
        <v>2000</v>
      </c>
      <c r="C26" s="5">
        <v>1412.8</v>
      </c>
      <c r="D26" s="5">
        <v>68.8</v>
      </c>
      <c r="F26" s="8"/>
      <c r="G26" s="14" t="s">
        <v>26</v>
      </c>
      <c r="H26" s="14" t="s">
        <v>26</v>
      </c>
      <c r="I26" s="14" t="s">
        <v>26</v>
      </c>
      <c r="J26" s="14" t="s">
        <v>26</v>
      </c>
    </row>
    <row r="27" spans="1:10" ht="15.75" x14ac:dyDescent="0.25">
      <c r="A27" s="28" t="s">
        <v>62</v>
      </c>
      <c r="B27" s="5">
        <v>51</v>
      </c>
      <c r="C27" s="6">
        <v>34</v>
      </c>
      <c r="D27" s="5"/>
      <c r="F27" s="8"/>
      <c r="H27" s="8"/>
      <c r="I27" s="8"/>
      <c r="J27" s="8"/>
    </row>
    <row r="28" spans="1:10" ht="15.75" x14ac:dyDescent="0.25">
      <c r="A28" s="28"/>
      <c r="B28" s="5"/>
      <c r="C28" s="5"/>
      <c r="D28" s="5"/>
      <c r="F28" s="8" t="s">
        <v>30</v>
      </c>
      <c r="G28">
        <v>7552.43</v>
      </c>
      <c r="H28" s="8"/>
      <c r="I28" s="8"/>
      <c r="J28">
        <v>7552.43</v>
      </c>
    </row>
    <row r="29" spans="1:10" ht="16.5" thickBot="1" x14ac:dyDescent="0.3">
      <c r="A29" s="30" t="s">
        <v>8</v>
      </c>
      <c r="B29" s="5"/>
      <c r="C29" s="5"/>
      <c r="D29" s="5"/>
      <c r="F29" s="2" t="s">
        <v>24</v>
      </c>
      <c r="G29" s="12">
        <v>46071.98</v>
      </c>
      <c r="H29" s="35">
        <f>-C30</f>
        <v>-19582.12</v>
      </c>
      <c r="I29" s="2">
        <f>+SUM(H7:H11)</f>
        <v>48124.27</v>
      </c>
      <c r="J29" s="2">
        <f>SUM(G29:I29)</f>
        <v>74614.13</v>
      </c>
    </row>
    <row r="30" spans="1:10" ht="16.5" thickBot="1" x14ac:dyDescent="0.3">
      <c r="A30" s="18" t="s">
        <v>9</v>
      </c>
      <c r="B30" s="35">
        <f>+SUM(B7:B29)</f>
        <v>54566</v>
      </c>
      <c r="C30" s="35">
        <f>+SUM(C7:C29)</f>
        <v>19582.12</v>
      </c>
      <c r="D30" s="35">
        <f>SUM(D7:D29)</f>
        <v>2456.1400000000003</v>
      </c>
      <c r="G30" s="2">
        <f>+SUM(G27:G29)</f>
        <v>53624.41</v>
      </c>
      <c r="H30" s="2">
        <f>+SUM(H27:H29)</f>
        <v>-19582.12</v>
      </c>
      <c r="I30" s="2">
        <f>+SUM(H7:H11)</f>
        <v>48124.27</v>
      </c>
      <c r="J30" s="36">
        <f>+SUM(J27:J29)</f>
        <v>82166.559999999998</v>
      </c>
    </row>
    <row r="31" spans="1:10" ht="15.75" x14ac:dyDescent="0.25">
      <c r="A31" s="18"/>
    </row>
    <row r="32" spans="1:10" ht="15.75" x14ac:dyDescent="0.25">
      <c r="A32" s="41" t="s">
        <v>124</v>
      </c>
    </row>
    <row r="33" spans="1:2" ht="15.75" x14ac:dyDescent="0.25">
      <c r="A33" s="18"/>
    </row>
    <row r="34" spans="1:2" ht="15.75" x14ac:dyDescent="0.25">
      <c r="A34" s="18" t="s">
        <v>17</v>
      </c>
      <c r="B34" s="13">
        <v>46071.98</v>
      </c>
    </row>
    <row r="35" spans="1:2" ht="15.75" x14ac:dyDescent="0.25">
      <c r="A35" s="18" t="s">
        <v>47</v>
      </c>
      <c r="B35" s="12">
        <f>+B33+B34</f>
        <v>46071.98</v>
      </c>
    </row>
    <row r="36" spans="1:2" ht="16.5" thickBot="1" x14ac:dyDescent="0.3">
      <c r="A36" s="18" t="s">
        <v>18</v>
      </c>
      <c r="B36" s="33">
        <f>SUM(H7:H11)</f>
        <v>48124.27</v>
      </c>
    </row>
    <row r="37" spans="1:2" ht="15.75" x14ac:dyDescent="0.25">
      <c r="A37" s="18" t="s">
        <v>21</v>
      </c>
      <c r="B37" s="12">
        <f>+B35+B36</f>
        <v>94196.25</v>
      </c>
    </row>
    <row r="38" spans="1:2" ht="15.75" x14ac:dyDescent="0.25">
      <c r="A38" s="18" t="s">
        <v>19</v>
      </c>
    </row>
    <row r="39" spans="1:2" ht="15.75" x14ac:dyDescent="0.25">
      <c r="A39" s="18" t="s">
        <v>20</v>
      </c>
      <c r="B39" s="35">
        <f>+SUM(C7:C29)</f>
        <v>19582.12</v>
      </c>
    </row>
    <row r="40" spans="1:2" ht="15.75" x14ac:dyDescent="0.25">
      <c r="A40" s="18" t="s">
        <v>125</v>
      </c>
      <c r="B40" s="13">
        <f>SUM(B37-B39)</f>
        <v>74614.13</v>
      </c>
    </row>
    <row r="41" spans="1:2" ht="15.75" x14ac:dyDescent="0.25">
      <c r="A41" s="18"/>
    </row>
  </sheetData>
  <pageMargins left="0.7" right="0.7" top="0.75" bottom="0.75" header="0.3" footer="0.3"/>
  <pageSetup paperSize="9"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8F72-EEBF-4311-A08A-FF015A072BE5}">
  <sheetPr>
    <pageSetUpPr fitToPage="1"/>
  </sheetPr>
  <dimension ref="A2:J41"/>
  <sheetViews>
    <sheetView workbookViewId="0">
      <selection activeCell="C24" sqref="C24"/>
    </sheetView>
  </sheetViews>
  <sheetFormatPr defaultColWidth="9.140625" defaultRowHeight="15" x14ac:dyDescent="0.25"/>
  <cols>
    <col min="1" max="1" width="49.28515625" style="19" bestFit="1" customWidth="1"/>
    <col min="2" max="2" width="12" customWidth="1"/>
    <col min="3" max="4" width="10.7109375" customWidth="1"/>
    <col min="6" max="6" width="44.85546875" style="19" customWidth="1"/>
    <col min="7" max="7" width="12.140625" customWidth="1"/>
    <col min="8" max="8" width="12.5703125" customWidth="1"/>
    <col min="9" max="9" width="10.42578125" customWidth="1"/>
  </cols>
  <sheetData>
    <row r="2" spans="1:9" ht="15.75" x14ac:dyDescent="0.25">
      <c r="C2" s="1" t="s">
        <v>32</v>
      </c>
    </row>
    <row r="3" spans="1:9" ht="15.75" x14ac:dyDescent="0.25">
      <c r="C3" s="1" t="s">
        <v>126</v>
      </c>
    </row>
    <row r="4" spans="1:9" ht="15.75" thickBot="1" x14ac:dyDescent="0.3"/>
    <row r="5" spans="1:9" ht="15.75" x14ac:dyDescent="0.25">
      <c r="A5" s="22" t="s">
        <v>0</v>
      </c>
      <c r="B5" s="23" t="s">
        <v>10</v>
      </c>
      <c r="C5" s="23" t="s">
        <v>11</v>
      </c>
      <c r="D5" s="24"/>
      <c r="F5" s="22" t="s">
        <v>12</v>
      </c>
      <c r="G5" s="31" t="s">
        <v>14</v>
      </c>
      <c r="H5" s="11" t="s">
        <v>15</v>
      </c>
      <c r="I5" s="24"/>
    </row>
    <row r="6" spans="1:9" ht="16.5" thickBot="1" x14ac:dyDescent="0.3">
      <c r="A6" s="25"/>
      <c r="B6" s="26" t="s">
        <v>48</v>
      </c>
      <c r="C6" s="26" t="s">
        <v>48</v>
      </c>
      <c r="D6" s="27" t="s">
        <v>8</v>
      </c>
      <c r="F6" s="25"/>
      <c r="G6" s="26" t="s">
        <v>48</v>
      </c>
      <c r="H6" s="3" t="s">
        <v>48</v>
      </c>
      <c r="I6" s="27" t="s">
        <v>8</v>
      </c>
    </row>
    <row r="7" spans="1:9" ht="15.75" x14ac:dyDescent="0.25">
      <c r="A7" s="28" t="s">
        <v>1</v>
      </c>
      <c r="B7" s="4">
        <v>2100</v>
      </c>
      <c r="C7" s="4">
        <v>1328.84</v>
      </c>
      <c r="D7" s="4"/>
      <c r="F7" s="4" t="s">
        <v>13</v>
      </c>
      <c r="G7" s="4">
        <v>7476</v>
      </c>
      <c r="H7" s="4">
        <v>7476</v>
      </c>
      <c r="I7" s="29"/>
    </row>
    <row r="8" spans="1:9" ht="15.75" x14ac:dyDescent="0.25">
      <c r="A8" s="28" t="s">
        <v>2</v>
      </c>
      <c r="B8" s="5">
        <v>900</v>
      </c>
      <c r="C8" s="5">
        <v>628.63</v>
      </c>
      <c r="D8" s="5">
        <v>83.44</v>
      </c>
      <c r="F8" s="5" t="s">
        <v>36</v>
      </c>
      <c r="G8" s="5">
        <v>2716.9</v>
      </c>
      <c r="H8" s="5">
        <v>2744.07</v>
      </c>
      <c r="I8" s="29"/>
    </row>
    <row r="9" spans="1:9" ht="15.75" x14ac:dyDescent="0.25">
      <c r="A9" s="28" t="s">
        <v>3</v>
      </c>
      <c r="B9" s="5">
        <v>900</v>
      </c>
      <c r="C9" s="5">
        <v>777.01</v>
      </c>
      <c r="D9" s="5">
        <v>83.25</v>
      </c>
      <c r="F9" s="5" t="s">
        <v>35</v>
      </c>
      <c r="G9" s="5">
        <v>73246.91</v>
      </c>
      <c r="H9" s="5">
        <v>37904.199999999997</v>
      </c>
      <c r="I9" s="29"/>
    </row>
    <row r="10" spans="1:9" ht="15.75" x14ac:dyDescent="0.25">
      <c r="A10" s="28" t="s">
        <v>4</v>
      </c>
      <c r="B10" s="5">
        <v>355</v>
      </c>
      <c r="C10" s="5">
        <v>355</v>
      </c>
      <c r="D10" s="5">
        <v>0</v>
      </c>
      <c r="F10" s="6"/>
      <c r="G10" s="5"/>
      <c r="H10" s="5">
        <v>0</v>
      </c>
      <c r="I10" s="29"/>
    </row>
    <row r="11" spans="1:9" ht="16.5" thickBot="1" x14ac:dyDescent="0.3">
      <c r="A11" s="28" t="s">
        <v>33</v>
      </c>
      <c r="B11" s="5">
        <v>1600</v>
      </c>
      <c r="C11" s="5">
        <v>1600</v>
      </c>
      <c r="D11" s="5"/>
      <c r="F11" s="8" t="s">
        <v>40</v>
      </c>
      <c r="G11" s="9"/>
      <c r="H11" s="5"/>
      <c r="I11" s="29"/>
    </row>
    <row r="12" spans="1:9" ht="16.5" thickBot="1" x14ac:dyDescent="0.3">
      <c r="A12" s="28" t="s">
        <v>38</v>
      </c>
      <c r="B12" s="5">
        <v>700</v>
      </c>
      <c r="C12" s="5">
        <v>676.18</v>
      </c>
      <c r="D12" s="5">
        <v>112.7</v>
      </c>
      <c r="F12" s="9"/>
      <c r="G12" s="32">
        <f>+SUM(G11:G11)</f>
        <v>0</v>
      </c>
      <c r="H12" s="33">
        <f>SUM(H7:H11)</f>
        <v>48124.27</v>
      </c>
      <c r="I12" s="34">
        <f>SUM(I7:I11)</f>
        <v>0</v>
      </c>
    </row>
    <row r="13" spans="1:9" ht="15.75" x14ac:dyDescent="0.25">
      <c r="A13" s="28" t="s">
        <v>5</v>
      </c>
      <c r="B13" s="5">
        <v>1000</v>
      </c>
      <c r="C13" s="5"/>
      <c r="D13" s="5"/>
      <c r="F13" s="39"/>
      <c r="G13" s="40"/>
    </row>
    <row r="14" spans="1:9" ht="15.75" x14ac:dyDescent="0.25">
      <c r="A14" s="28" t="s">
        <v>6</v>
      </c>
      <c r="B14" s="5">
        <v>500</v>
      </c>
      <c r="C14" s="5">
        <v>132</v>
      </c>
      <c r="D14" s="5"/>
    </row>
    <row r="15" spans="1:9" ht="15.75" x14ac:dyDescent="0.25">
      <c r="A15" s="28" t="s">
        <v>16</v>
      </c>
      <c r="B15" s="5">
        <v>260</v>
      </c>
      <c r="C15" s="5">
        <v>260</v>
      </c>
      <c r="D15" s="5"/>
    </row>
    <row r="16" spans="1:9" ht="15.75" x14ac:dyDescent="0.25">
      <c r="A16" s="28" t="s">
        <v>49</v>
      </c>
      <c r="B16" s="5">
        <v>300</v>
      </c>
      <c r="C16" s="5">
        <v>252</v>
      </c>
      <c r="D16" s="5">
        <v>42</v>
      </c>
    </row>
    <row r="17" spans="1:10" ht="15.75" x14ac:dyDescent="0.25">
      <c r="A17" s="28" t="s">
        <v>60</v>
      </c>
      <c r="B17" s="5">
        <v>35000</v>
      </c>
      <c r="C17" s="5">
        <v>9108</v>
      </c>
      <c r="D17" s="5">
        <v>1518</v>
      </c>
    </row>
    <row r="18" spans="1:10" ht="31.5" x14ac:dyDescent="0.25">
      <c r="A18" s="28" t="s">
        <v>50</v>
      </c>
      <c r="B18" s="38">
        <v>0</v>
      </c>
      <c r="C18" s="38"/>
      <c r="D18" s="37"/>
    </row>
    <row r="19" spans="1:10" ht="15.75" x14ac:dyDescent="0.25">
      <c r="A19" s="28" t="s">
        <v>31</v>
      </c>
      <c r="B19" s="38">
        <v>250</v>
      </c>
      <c r="C19" s="38">
        <v>83.52</v>
      </c>
      <c r="D19" s="17">
        <v>13.92</v>
      </c>
    </row>
    <row r="20" spans="1:10" ht="19.5" customHeight="1" x14ac:dyDescent="0.25">
      <c r="A20" s="28" t="s">
        <v>37</v>
      </c>
      <c r="B20" s="38">
        <v>2000</v>
      </c>
      <c r="C20" s="38"/>
      <c r="D20" s="17"/>
      <c r="H20" s="16"/>
    </row>
    <row r="21" spans="1:10" ht="15" customHeight="1" x14ac:dyDescent="0.25">
      <c r="A21" s="28" t="s">
        <v>34</v>
      </c>
      <c r="B21" s="38">
        <v>2000</v>
      </c>
      <c r="C21" s="38"/>
      <c r="D21" s="17"/>
    </row>
    <row r="22" spans="1:10" ht="15" customHeight="1" x14ac:dyDescent="0.25">
      <c r="A22" s="28" t="s">
        <v>7</v>
      </c>
      <c r="B22" s="5">
        <v>1000</v>
      </c>
      <c r="C22" s="5"/>
      <c r="D22" s="17"/>
      <c r="F22" s="20" t="s">
        <v>127</v>
      </c>
    </row>
    <row r="23" spans="1:10" ht="15" customHeight="1" thickBot="1" x14ac:dyDescent="0.3">
      <c r="A23" s="28" t="s">
        <v>39</v>
      </c>
      <c r="B23" s="5">
        <v>600</v>
      </c>
      <c r="C23" s="5">
        <v>654.36</v>
      </c>
      <c r="D23" s="29">
        <v>109.06</v>
      </c>
      <c r="G23" s="10" t="s">
        <v>22</v>
      </c>
    </row>
    <row r="24" spans="1:10" ht="31.5" x14ac:dyDescent="0.25">
      <c r="A24" s="28" t="s">
        <v>41</v>
      </c>
      <c r="B24" s="5">
        <v>550</v>
      </c>
      <c r="C24" s="5">
        <v>281.77999999999997</v>
      </c>
      <c r="D24" s="5">
        <v>46.97</v>
      </c>
      <c r="F24" s="7"/>
      <c r="G24" s="15"/>
      <c r="H24" s="15"/>
      <c r="I24" s="15"/>
      <c r="J24" s="15"/>
    </row>
    <row r="25" spans="1:10" ht="31.5" x14ac:dyDescent="0.25">
      <c r="A25" s="28" t="s">
        <v>51</v>
      </c>
      <c r="B25" s="5">
        <v>2500</v>
      </c>
      <c r="C25" s="5">
        <v>1998</v>
      </c>
      <c r="D25" s="5">
        <v>378</v>
      </c>
      <c r="F25" s="21" t="s">
        <v>23</v>
      </c>
      <c r="G25" s="14" t="s">
        <v>25</v>
      </c>
      <c r="H25" s="14" t="s">
        <v>27</v>
      </c>
      <c r="I25" s="14" t="s">
        <v>28</v>
      </c>
      <c r="J25" s="14" t="s">
        <v>29</v>
      </c>
    </row>
    <row r="26" spans="1:10" ht="31.5" x14ac:dyDescent="0.25">
      <c r="A26" s="28" t="s">
        <v>113</v>
      </c>
      <c r="B26" s="5">
        <v>2000</v>
      </c>
      <c r="C26" s="5">
        <v>1412.8</v>
      </c>
      <c r="D26" s="5">
        <v>68.8</v>
      </c>
      <c r="F26" s="8"/>
      <c r="G26" s="14" t="s">
        <v>26</v>
      </c>
      <c r="H26" s="14" t="s">
        <v>26</v>
      </c>
      <c r="I26" s="14" t="s">
        <v>26</v>
      </c>
      <c r="J26" s="14" t="s">
        <v>26</v>
      </c>
    </row>
    <row r="27" spans="1:10" ht="15.75" x14ac:dyDescent="0.25">
      <c r="A27" s="28" t="s">
        <v>62</v>
      </c>
      <c r="B27" s="5">
        <v>51</v>
      </c>
      <c r="C27" s="6">
        <v>38.25</v>
      </c>
      <c r="D27" s="5"/>
      <c r="F27" s="8"/>
      <c r="H27" s="8"/>
      <c r="I27" s="8"/>
      <c r="J27" s="8"/>
    </row>
    <row r="28" spans="1:10" ht="15.75" x14ac:dyDescent="0.25">
      <c r="A28" s="28"/>
      <c r="B28" s="5"/>
      <c r="C28" s="5"/>
      <c r="D28" s="5"/>
      <c r="F28" s="8" t="s">
        <v>30</v>
      </c>
      <c r="G28">
        <v>7552.43</v>
      </c>
      <c r="H28" s="8"/>
      <c r="I28" s="8"/>
      <c r="J28">
        <v>7552.43</v>
      </c>
    </row>
    <row r="29" spans="1:10" ht="16.5" thickBot="1" x14ac:dyDescent="0.3">
      <c r="A29" s="30" t="s">
        <v>8</v>
      </c>
      <c r="B29" s="5"/>
      <c r="C29" s="5"/>
      <c r="D29" s="5"/>
      <c r="F29" s="2" t="s">
        <v>24</v>
      </c>
      <c r="G29" s="12">
        <v>46071.98</v>
      </c>
      <c r="H29" s="35">
        <f>-C30</f>
        <v>-19586.37</v>
      </c>
      <c r="I29" s="2">
        <f>+SUM(H7:H11)</f>
        <v>48124.27</v>
      </c>
      <c r="J29" s="2">
        <f>SUM(G29:I29)</f>
        <v>74609.88</v>
      </c>
    </row>
    <row r="30" spans="1:10" ht="16.5" thickBot="1" x14ac:dyDescent="0.3">
      <c r="A30" s="18" t="s">
        <v>9</v>
      </c>
      <c r="B30" s="35">
        <f>+SUM(B7:B29)</f>
        <v>54566</v>
      </c>
      <c r="C30" s="35">
        <f>+SUM(C7:C29)</f>
        <v>19586.37</v>
      </c>
      <c r="D30" s="35">
        <f>SUM(D7:D29)</f>
        <v>2456.1400000000003</v>
      </c>
      <c r="G30" s="2">
        <f>+SUM(G27:G29)</f>
        <v>53624.41</v>
      </c>
      <c r="H30" s="2">
        <f>+SUM(H27:H29)</f>
        <v>-19586.37</v>
      </c>
      <c r="I30" s="2">
        <f>+SUM(H7:H11)</f>
        <v>48124.27</v>
      </c>
      <c r="J30" s="36">
        <f>+SUM(J27:J29)</f>
        <v>82162.31</v>
      </c>
    </row>
    <row r="31" spans="1:10" ht="15.75" x14ac:dyDescent="0.25">
      <c r="A31" s="18"/>
    </row>
    <row r="32" spans="1:10" ht="15.75" x14ac:dyDescent="0.25">
      <c r="A32" s="41" t="s">
        <v>128</v>
      </c>
    </row>
    <row r="33" spans="1:2" ht="15.75" x14ac:dyDescent="0.25">
      <c r="A33" s="18"/>
    </row>
    <row r="34" spans="1:2" ht="15.75" x14ac:dyDescent="0.25">
      <c r="A34" s="18" t="s">
        <v>17</v>
      </c>
      <c r="B34" s="13">
        <v>46071.98</v>
      </c>
    </row>
    <row r="35" spans="1:2" ht="15.75" x14ac:dyDescent="0.25">
      <c r="A35" s="18" t="s">
        <v>47</v>
      </c>
      <c r="B35" s="12">
        <f>+B33+B34</f>
        <v>46071.98</v>
      </c>
    </row>
    <row r="36" spans="1:2" ht="16.5" thickBot="1" x14ac:dyDescent="0.3">
      <c r="A36" s="18" t="s">
        <v>18</v>
      </c>
      <c r="B36" s="33">
        <f>SUM(H7:H11)</f>
        <v>48124.27</v>
      </c>
    </row>
    <row r="37" spans="1:2" ht="15.75" x14ac:dyDescent="0.25">
      <c r="A37" s="18" t="s">
        <v>21</v>
      </c>
      <c r="B37" s="12">
        <f>+B35+B36</f>
        <v>94196.25</v>
      </c>
    </row>
    <row r="38" spans="1:2" ht="15.75" x14ac:dyDescent="0.25">
      <c r="A38" s="18" t="s">
        <v>19</v>
      </c>
    </row>
    <row r="39" spans="1:2" ht="15.75" x14ac:dyDescent="0.25">
      <c r="A39" s="18" t="s">
        <v>20</v>
      </c>
      <c r="B39" s="35">
        <f>+SUM(C7:C29)</f>
        <v>19586.37</v>
      </c>
    </row>
    <row r="40" spans="1:2" ht="15.75" x14ac:dyDescent="0.25">
      <c r="A40" s="18" t="s">
        <v>129</v>
      </c>
      <c r="B40" s="13">
        <f>SUM(B37-B39)</f>
        <v>74609.88</v>
      </c>
    </row>
    <row r="41" spans="1:2" ht="15.75" x14ac:dyDescent="0.25">
      <c r="A41" s="18"/>
    </row>
  </sheetData>
  <pageMargins left="0.7" right="0.7" top="0.75" bottom="0.75" header="0.3" footer="0.3"/>
  <pageSetup paperSize="9"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35249-AF9D-4A54-9E4A-AEEF0E73314F}">
  <sheetPr>
    <pageSetUpPr fitToPage="1"/>
  </sheetPr>
  <dimension ref="A2:J41"/>
  <sheetViews>
    <sheetView workbookViewId="0">
      <selection activeCell="C17" sqref="C17"/>
    </sheetView>
  </sheetViews>
  <sheetFormatPr defaultColWidth="9.140625" defaultRowHeight="15" x14ac:dyDescent="0.25"/>
  <cols>
    <col min="1" max="1" width="49.28515625" style="19" bestFit="1" customWidth="1"/>
    <col min="2" max="2" width="12" customWidth="1"/>
    <col min="3" max="4" width="10.7109375" customWidth="1"/>
    <col min="6" max="6" width="44.85546875" style="19" customWidth="1"/>
    <col min="7" max="7" width="12.140625" customWidth="1"/>
    <col min="8" max="8" width="12.5703125" customWidth="1"/>
    <col min="9" max="9" width="10.42578125" customWidth="1"/>
  </cols>
  <sheetData>
    <row r="2" spans="1:9" ht="15.75" x14ac:dyDescent="0.25">
      <c r="C2" s="1" t="s">
        <v>32</v>
      </c>
    </row>
    <row r="3" spans="1:9" ht="15.75" x14ac:dyDescent="0.25">
      <c r="C3" s="1" t="s">
        <v>159</v>
      </c>
    </row>
    <row r="4" spans="1:9" ht="15.75" thickBot="1" x14ac:dyDescent="0.3"/>
    <row r="5" spans="1:9" ht="15.75" x14ac:dyDescent="0.25">
      <c r="A5" s="22" t="s">
        <v>0</v>
      </c>
      <c r="B5" s="23" t="s">
        <v>10</v>
      </c>
      <c r="C5" s="23" t="s">
        <v>11</v>
      </c>
      <c r="D5" s="24"/>
      <c r="F5" s="22" t="s">
        <v>12</v>
      </c>
      <c r="G5" s="31" t="s">
        <v>14</v>
      </c>
      <c r="H5" s="11" t="s">
        <v>15</v>
      </c>
      <c r="I5" s="24"/>
    </row>
    <row r="6" spans="1:9" ht="16.5" thickBot="1" x14ac:dyDescent="0.3">
      <c r="A6" s="25"/>
      <c r="B6" s="26" t="s">
        <v>48</v>
      </c>
      <c r="C6" s="26" t="s">
        <v>48</v>
      </c>
      <c r="D6" s="27" t="s">
        <v>8</v>
      </c>
      <c r="F6" s="25"/>
      <c r="G6" s="26" t="s">
        <v>48</v>
      </c>
      <c r="H6" s="3" t="s">
        <v>48</v>
      </c>
      <c r="I6" s="27" t="s">
        <v>8</v>
      </c>
    </row>
    <row r="7" spans="1:9" ht="15.75" x14ac:dyDescent="0.25">
      <c r="A7" s="28" t="s">
        <v>1</v>
      </c>
      <c r="B7" s="4">
        <v>2100</v>
      </c>
      <c r="C7" s="11">
        <v>1678.5</v>
      </c>
      <c r="D7" s="4"/>
      <c r="F7" s="4" t="s">
        <v>13</v>
      </c>
      <c r="G7" s="4">
        <v>7476</v>
      </c>
      <c r="H7" s="4">
        <v>7476</v>
      </c>
      <c r="I7" s="29"/>
    </row>
    <row r="8" spans="1:9" ht="15.75" x14ac:dyDescent="0.25">
      <c r="A8" s="28" t="s">
        <v>2</v>
      </c>
      <c r="B8" s="5">
        <v>900</v>
      </c>
      <c r="C8" s="6">
        <v>649.63</v>
      </c>
      <c r="D8" s="5">
        <v>83.44</v>
      </c>
      <c r="F8" s="5" t="s">
        <v>36</v>
      </c>
      <c r="G8" s="5">
        <v>2716.9</v>
      </c>
      <c r="H8" s="5">
        <v>2744.07</v>
      </c>
      <c r="I8" s="29"/>
    </row>
    <row r="9" spans="1:9" ht="15.75" x14ac:dyDescent="0.25">
      <c r="A9" s="28" t="s">
        <v>3</v>
      </c>
      <c r="B9" s="5">
        <v>900</v>
      </c>
      <c r="C9" s="5">
        <v>777.01</v>
      </c>
      <c r="D9" s="5">
        <v>83.25</v>
      </c>
      <c r="F9" s="5" t="s">
        <v>35</v>
      </c>
      <c r="G9" s="5">
        <v>73246.91</v>
      </c>
      <c r="H9" s="5">
        <v>37904.199999999997</v>
      </c>
      <c r="I9" s="29"/>
    </row>
    <row r="10" spans="1:9" ht="15.75" x14ac:dyDescent="0.25">
      <c r="A10" s="28" t="s">
        <v>4</v>
      </c>
      <c r="B10" s="5">
        <v>355</v>
      </c>
      <c r="C10" s="5">
        <v>355</v>
      </c>
      <c r="D10" s="5">
        <v>0</v>
      </c>
      <c r="F10" s="6"/>
      <c r="G10" s="5"/>
      <c r="H10" s="5">
        <v>0</v>
      </c>
      <c r="I10" s="29"/>
    </row>
    <row r="11" spans="1:9" ht="16.5" thickBot="1" x14ac:dyDescent="0.3">
      <c r="A11" s="28" t="s">
        <v>33</v>
      </c>
      <c r="B11" s="5">
        <v>1600</v>
      </c>
      <c r="C11" s="5">
        <v>1600</v>
      </c>
      <c r="D11" s="5"/>
      <c r="F11" s="8" t="s">
        <v>40</v>
      </c>
      <c r="G11" s="9"/>
      <c r="H11" s="5"/>
      <c r="I11" s="29"/>
    </row>
    <row r="12" spans="1:9" ht="16.5" thickBot="1" x14ac:dyDescent="0.3">
      <c r="A12" s="28" t="s">
        <v>38</v>
      </c>
      <c r="B12" s="5">
        <v>700</v>
      </c>
      <c r="C12" s="5">
        <v>676.18</v>
      </c>
      <c r="D12" s="5">
        <v>112.7</v>
      </c>
      <c r="F12" s="9"/>
      <c r="G12" s="32">
        <f>+SUM(G11:G11)</f>
        <v>0</v>
      </c>
      <c r="H12" s="33">
        <f>SUM(H7:H11)</f>
        <v>48124.27</v>
      </c>
      <c r="I12" s="34">
        <f>SUM(I7:I11)</f>
        <v>0</v>
      </c>
    </row>
    <row r="13" spans="1:9" ht="15.75" x14ac:dyDescent="0.25">
      <c r="A13" s="28" t="s">
        <v>5</v>
      </c>
      <c r="B13" s="5">
        <v>1000</v>
      </c>
      <c r="C13" s="5"/>
      <c r="D13" s="5"/>
      <c r="F13" s="39"/>
      <c r="G13" s="40"/>
    </row>
    <row r="14" spans="1:9" ht="15.75" x14ac:dyDescent="0.25">
      <c r="A14" s="28" t="s">
        <v>6</v>
      </c>
      <c r="B14" s="5">
        <v>500</v>
      </c>
      <c r="C14" s="5">
        <v>132</v>
      </c>
      <c r="D14" s="5"/>
    </row>
    <row r="15" spans="1:9" ht="15.75" x14ac:dyDescent="0.25">
      <c r="A15" s="28" t="s">
        <v>16</v>
      </c>
      <c r="B15" s="5">
        <v>260</v>
      </c>
      <c r="C15" s="5">
        <v>260</v>
      </c>
      <c r="D15" s="5"/>
    </row>
    <row r="16" spans="1:9" ht="15.75" x14ac:dyDescent="0.25">
      <c r="A16" s="28" t="s">
        <v>49</v>
      </c>
      <c r="B16" s="5">
        <v>300</v>
      </c>
      <c r="C16" s="5">
        <v>252</v>
      </c>
      <c r="D16" s="5">
        <v>42</v>
      </c>
    </row>
    <row r="17" spans="1:10" ht="15.75" x14ac:dyDescent="0.25">
      <c r="A17" s="28" t="s">
        <v>60</v>
      </c>
      <c r="B17" s="5">
        <v>35000</v>
      </c>
      <c r="C17" s="6">
        <v>9492.16</v>
      </c>
      <c r="D17" s="5">
        <v>1518</v>
      </c>
    </row>
    <row r="18" spans="1:10" ht="31.5" x14ac:dyDescent="0.25">
      <c r="A18" s="28" t="s">
        <v>50</v>
      </c>
      <c r="B18" s="38">
        <v>0</v>
      </c>
      <c r="C18" s="38"/>
      <c r="D18" s="37"/>
    </row>
    <row r="19" spans="1:10" ht="15.75" x14ac:dyDescent="0.25">
      <c r="A19" s="28" t="s">
        <v>31</v>
      </c>
      <c r="B19" s="38">
        <v>250</v>
      </c>
      <c r="C19" s="38">
        <v>83.52</v>
      </c>
      <c r="D19" s="17">
        <v>13.92</v>
      </c>
    </row>
    <row r="20" spans="1:10" ht="19.5" customHeight="1" x14ac:dyDescent="0.25">
      <c r="A20" s="28" t="s">
        <v>37</v>
      </c>
      <c r="B20" s="38">
        <v>2000</v>
      </c>
      <c r="C20" s="38"/>
      <c r="D20" s="17"/>
      <c r="H20" s="16"/>
    </row>
    <row r="21" spans="1:10" ht="15" customHeight="1" x14ac:dyDescent="0.25">
      <c r="A21" s="28" t="s">
        <v>34</v>
      </c>
      <c r="B21" s="38">
        <v>2000</v>
      </c>
      <c r="C21" s="38"/>
      <c r="D21" s="17"/>
    </row>
    <row r="22" spans="1:10" ht="15" customHeight="1" x14ac:dyDescent="0.25">
      <c r="A22" s="28" t="s">
        <v>7</v>
      </c>
      <c r="B22" s="5">
        <v>1000</v>
      </c>
      <c r="C22" s="5"/>
      <c r="D22" s="17"/>
      <c r="F22" s="20" t="s">
        <v>160</v>
      </c>
    </row>
    <row r="23" spans="1:10" ht="15" customHeight="1" thickBot="1" x14ac:dyDescent="0.3">
      <c r="A23" s="28" t="s">
        <v>39</v>
      </c>
      <c r="B23" s="5">
        <v>600</v>
      </c>
      <c r="C23" s="5">
        <v>654.36</v>
      </c>
      <c r="D23" s="29">
        <v>109.06</v>
      </c>
      <c r="G23" s="10" t="s">
        <v>22</v>
      </c>
    </row>
    <row r="24" spans="1:10" ht="31.5" x14ac:dyDescent="0.25">
      <c r="A24" s="28" t="s">
        <v>41</v>
      </c>
      <c r="B24" s="5">
        <v>550</v>
      </c>
      <c r="C24" s="6">
        <v>425.78</v>
      </c>
      <c r="D24" s="5">
        <v>70.97</v>
      </c>
      <c r="F24" s="7"/>
      <c r="G24" s="15"/>
      <c r="H24" s="15"/>
      <c r="I24" s="15"/>
      <c r="J24" s="15"/>
    </row>
    <row r="25" spans="1:10" ht="31.5" x14ac:dyDescent="0.25">
      <c r="A25" s="28" t="s">
        <v>51</v>
      </c>
      <c r="B25" s="5">
        <v>2500</v>
      </c>
      <c r="C25" s="5">
        <v>1998</v>
      </c>
      <c r="D25" s="5">
        <v>378</v>
      </c>
      <c r="F25" s="21" t="s">
        <v>23</v>
      </c>
      <c r="G25" s="14" t="s">
        <v>25</v>
      </c>
      <c r="H25" s="14" t="s">
        <v>27</v>
      </c>
      <c r="I25" s="14" t="s">
        <v>28</v>
      </c>
      <c r="J25" s="14" t="s">
        <v>29</v>
      </c>
    </row>
    <row r="26" spans="1:10" ht="31.5" x14ac:dyDescent="0.25">
      <c r="A26" s="28" t="s">
        <v>113</v>
      </c>
      <c r="B26" s="5">
        <v>2000</v>
      </c>
      <c r="C26" s="5">
        <v>1412.8</v>
      </c>
      <c r="D26" s="5">
        <v>68.8</v>
      </c>
      <c r="F26" s="8"/>
      <c r="G26" s="14" t="s">
        <v>26</v>
      </c>
      <c r="H26" s="14" t="s">
        <v>26</v>
      </c>
      <c r="I26" s="14" t="s">
        <v>26</v>
      </c>
      <c r="J26" s="14" t="s">
        <v>26</v>
      </c>
    </row>
    <row r="27" spans="1:10" ht="15.75" x14ac:dyDescent="0.25">
      <c r="A27" s="28" t="s">
        <v>62</v>
      </c>
      <c r="B27" s="5">
        <v>51</v>
      </c>
      <c r="C27" s="6">
        <v>42.5</v>
      </c>
      <c r="D27" s="5"/>
      <c r="F27" s="8"/>
      <c r="H27" s="8"/>
      <c r="I27" s="8"/>
      <c r="J27" s="8"/>
    </row>
    <row r="28" spans="1:10" ht="15.75" x14ac:dyDescent="0.25">
      <c r="A28" s="28"/>
      <c r="B28" s="5"/>
      <c r="C28" s="5"/>
      <c r="D28" s="5"/>
      <c r="F28" s="8" t="s">
        <v>30</v>
      </c>
      <c r="G28">
        <v>7552.43</v>
      </c>
      <c r="H28" s="8"/>
      <c r="I28" s="8"/>
      <c r="J28">
        <v>7552.43</v>
      </c>
    </row>
    <row r="29" spans="1:10" ht="16.5" thickBot="1" x14ac:dyDescent="0.3">
      <c r="A29" s="30" t="s">
        <v>8</v>
      </c>
      <c r="B29" s="5"/>
      <c r="C29" s="5"/>
      <c r="D29" s="5"/>
      <c r="F29" s="2" t="s">
        <v>24</v>
      </c>
      <c r="G29" s="12">
        <v>46071.98</v>
      </c>
      <c r="H29" s="35">
        <f>-C30</f>
        <v>-20489.439999999999</v>
      </c>
      <c r="I29" s="2">
        <f>+SUM(H7:H11)</f>
        <v>48124.27</v>
      </c>
      <c r="J29" s="2">
        <f>SUM(G29:I29)</f>
        <v>73706.81</v>
      </c>
    </row>
    <row r="30" spans="1:10" ht="16.5" thickBot="1" x14ac:dyDescent="0.3">
      <c r="A30" s="18" t="s">
        <v>9</v>
      </c>
      <c r="B30" s="35">
        <f>+SUM(B7:B29)</f>
        <v>54566</v>
      </c>
      <c r="C30" s="35">
        <f>+SUM(C7:C29)</f>
        <v>20489.439999999999</v>
      </c>
      <c r="D30" s="35">
        <f>SUM(D7:D29)</f>
        <v>2480.1400000000003</v>
      </c>
      <c r="G30" s="2">
        <f>+SUM(G27:G29)</f>
        <v>53624.41</v>
      </c>
      <c r="H30" s="2">
        <f>+SUM(H27:H29)</f>
        <v>-20489.439999999999</v>
      </c>
      <c r="I30" s="2">
        <f>+SUM(H7:H11)</f>
        <v>48124.27</v>
      </c>
      <c r="J30" s="36">
        <f>+SUM(J27:J29)</f>
        <v>81259.239999999991</v>
      </c>
    </row>
    <row r="31" spans="1:10" ht="15.75" x14ac:dyDescent="0.25">
      <c r="A31" s="18"/>
    </row>
    <row r="32" spans="1:10" ht="15.75" x14ac:dyDescent="0.25">
      <c r="A32" s="41" t="s">
        <v>161</v>
      </c>
    </row>
    <row r="33" spans="1:2" ht="15.75" x14ac:dyDescent="0.25">
      <c r="A33" s="18"/>
    </row>
    <row r="34" spans="1:2" ht="15.75" x14ac:dyDescent="0.25">
      <c r="A34" s="18" t="s">
        <v>17</v>
      </c>
      <c r="B34" s="13">
        <v>46071.98</v>
      </c>
    </row>
    <row r="35" spans="1:2" ht="15.75" x14ac:dyDescent="0.25">
      <c r="A35" s="18" t="s">
        <v>47</v>
      </c>
      <c r="B35" s="12">
        <f>+B33+B34</f>
        <v>46071.98</v>
      </c>
    </row>
    <row r="36" spans="1:2" ht="16.5" thickBot="1" x14ac:dyDescent="0.3">
      <c r="A36" s="18" t="s">
        <v>18</v>
      </c>
      <c r="B36" s="33">
        <f>SUM(H7:H11)</f>
        <v>48124.27</v>
      </c>
    </row>
    <row r="37" spans="1:2" ht="15.75" x14ac:dyDescent="0.25">
      <c r="A37" s="18" t="s">
        <v>21</v>
      </c>
      <c r="B37" s="12">
        <f>+B35+B36</f>
        <v>94196.25</v>
      </c>
    </row>
    <row r="38" spans="1:2" ht="15.75" x14ac:dyDescent="0.25">
      <c r="A38" s="18" t="s">
        <v>19</v>
      </c>
    </row>
    <row r="39" spans="1:2" ht="15.75" x14ac:dyDescent="0.25">
      <c r="A39" s="18" t="s">
        <v>20</v>
      </c>
      <c r="B39" s="35">
        <f>+SUM(C7:C29)</f>
        <v>20489.439999999999</v>
      </c>
    </row>
    <row r="40" spans="1:2" ht="15.75" x14ac:dyDescent="0.25">
      <c r="A40" s="18" t="s">
        <v>162</v>
      </c>
      <c r="B40" s="13">
        <f>SUM(B37-B39)</f>
        <v>73706.81</v>
      </c>
    </row>
    <row r="41" spans="1:2" ht="15.75" x14ac:dyDescent="0.25">
      <c r="A41" s="18"/>
    </row>
  </sheetData>
  <pageMargins left="0.7" right="0.7" top="0.75" bottom="0.75" header="0.3" footer="0.3"/>
  <pageSetup paperSize="9" scale="7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8C45F-463C-484E-AB9C-A2E4F00AFD22}">
  <sheetPr>
    <pageSetUpPr fitToPage="1"/>
  </sheetPr>
  <dimension ref="A2:J41"/>
  <sheetViews>
    <sheetView topLeftCell="A16" workbookViewId="0">
      <selection activeCell="B47" sqref="B47"/>
    </sheetView>
  </sheetViews>
  <sheetFormatPr defaultColWidth="9.140625" defaultRowHeight="15" x14ac:dyDescent="0.25"/>
  <cols>
    <col min="1" max="1" width="49.28515625" style="19" bestFit="1" customWidth="1"/>
    <col min="2" max="2" width="12" customWidth="1"/>
    <col min="3" max="4" width="10.7109375" customWidth="1"/>
    <col min="6" max="6" width="44.85546875" style="19" customWidth="1"/>
    <col min="7" max="7" width="12.140625" customWidth="1"/>
    <col min="8" max="8" width="12.5703125" customWidth="1"/>
    <col min="9" max="9" width="10.42578125" customWidth="1"/>
  </cols>
  <sheetData>
    <row r="2" spans="1:9" ht="15.75" x14ac:dyDescent="0.25">
      <c r="C2" s="1" t="s">
        <v>32</v>
      </c>
    </row>
    <row r="3" spans="1:9" ht="15.75" x14ac:dyDescent="0.25">
      <c r="C3" s="1" t="s">
        <v>163</v>
      </c>
    </row>
    <row r="4" spans="1:9" ht="15.75" thickBot="1" x14ac:dyDescent="0.3"/>
    <row r="5" spans="1:9" ht="15.75" x14ac:dyDescent="0.25">
      <c r="A5" s="22" t="s">
        <v>0</v>
      </c>
      <c r="B5" s="23" t="s">
        <v>10</v>
      </c>
      <c r="C5" s="23" t="s">
        <v>11</v>
      </c>
      <c r="D5" s="24"/>
      <c r="F5" s="22" t="s">
        <v>12</v>
      </c>
      <c r="G5" s="31" t="s">
        <v>14</v>
      </c>
      <c r="H5" s="11" t="s">
        <v>15</v>
      </c>
      <c r="I5" s="24"/>
    </row>
    <row r="6" spans="1:9" ht="16.5" thickBot="1" x14ac:dyDescent="0.3">
      <c r="A6" s="25"/>
      <c r="B6" s="26" t="s">
        <v>48</v>
      </c>
      <c r="C6" s="26" t="s">
        <v>48</v>
      </c>
      <c r="D6" s="27" t="s">
        <v>8</v>
      </c>
      <c r="F6" s="25"/>
      <c r="G6" s="26" t="s">
        <v>48</v>
      </c>
      <c r="H6" s="3" t="s">
        <v>48</v>
      </c>
      <c r="I6" s="27" t="s">
        <v>8</v>
      </c>
    </row>
    <row r="7" spans="1:9" ht="15.75" x14ac:dyDescent="0.25">
      <c r="A7" s="28" t="s">
        <v>1</v>
      </c>
      <c r="B7" s="4">
        <v>2100</v>
      </c>
      <c r="C7" s="4">
        <v>1678.5</v>
      </c>
      <c r="D7" s="4"/>
      <c r="F7" s="4" t="s">
        <v>13</v>
      </c>
      <c r="G7" s="4">
        <v>7476</v>
      </c>
      <c r="H7" s="4">
        <v>7476</v>
      </c>
      <c r="I7" s="29"/>
    </row>
    <row r="8" spans="1:9" ht="15.75" x14ac:dyDescent="0.25">
      <c r="A8" s="28" t="s">
        <v>2</v>
      </c>
      <c r="B8" s="5">
        <v>900</v>
      </c>
      <c r="C8" s="5">
        <v>649.63</v>
      </c>
      <c r="D8" s="5">
        <v>83.44</v>
      </c>
      <c r="F8" s="5" t="s">
        <v>36</v>
      </c>
      <c r="G8" s="5">
        <v>2716.9</v>
      </c>
      <c r="H8" s="5">
        <v>2744.07</v>
      </c>
      <c r="I8" s="29"/>
    </row>
    <row r="9" spans="1:9" ht="15.75" x14ac:dyDescent="0.25">
      <c r="A9" s="28" t="s">
        <v>3</v>
      </c>
      <c r="B9" s="5">
        <v>900</v>
      </c>
      <c r="C9" s="5">
        <v>777.01</v>
      </c>
      <c r="D9" s="5">
        <v>83.25</v>
      </c>
      <c r="F9" s="5" t="s">
        <v>35</v>
      </c>
      <c r="G9" s="5">
        <v>73246.91</v>
      </c>
      <c r="H9" s="5">
        <v>37904.199999999997</v>
      </c>
      <c r="I9" s="29"/>
    </row>
    <row r="10" spans="1:9" ht="15.75" x14ac:dyDescent="0.25">
      <c r="A10" s="28" t="s">
        <v>4</v>
      </c>
      <c r="B10" s="5">
        <v>355</v>
      </c>
      <c r="C10" s="5">
        <v>355</v>
      </c>
      <c r="D10" s="5">
        <v>0</v>
      </c>
      <c r="F10" s="6" t="s">
        <v>167</v>
      </c>
      <c r="G10" s="5">
        <v>510</v>
      </c>
      <c r="H10" s="6">
        <v>510</v>
      </c>
      <c r="I10" s="29"/>
    </row>
    <row r="11" spans="1:9" ht="16.5" thickBot="1" x14ac:dyDescent="0.3">
      <c r="A11" s="28" t="s">
        <v>33</v>
      </c>
      <c r="B11" s="5">
        <v>1600</v>
      </c>
      <c r="C11" s="5">
        <v>1600</v>
      </c>
      <c r="D11" s="5"/>
      <c r="F11" s="8" t="s">
        <v>40</v>
      </c>
      <c r="G11" s="9"/>
      <c r="H11" s="5"/>
      <c r="I11" s="29"/>
    </row>
    <row r="12" spans="1:9" ht="16.5" thickBot="1" x14ac:dyDescent="0.3">
      <c r="A12" s="28" t="s">
        <v>38</v>
      </c>
      <c r="B12" s="5">
        <v>700</v>
      </c>
      <c r="C12" s="5">
        <v>676.18</v>
      </c>
      <c r="D12" s="5">
        <v>112.7</v>
      </c>
      <c r="F12" s="9"/>
      <c r="G12" s="32">
        <f>+SUM(G11:G11)</f>
        <v>0</v>
      </c>
      <c r="H12" s="33">
        <f>SUM(H7:H11)</f>
        <v>48634.27</v>
      </c>
      <c r="I12" s="34">
        <f>SUM(I7:I11)</f>
        <v>0</v>
      </c>
    </row>
    <row r="13" spans="1:9" ht="15.75" x14ac:dyDescent="0.25">
      <c r="A13" s="28" t="s">
        <v>5</v>
      </c>
      <c r="B13" s="5">
        <v>1000</v>
      </c>
      <c r="C13" s="5"/>
      <c r="D13" s="5"/>
      <c r="F13" s="39"/>
      <c r="G13" s="40"/>
    </row>
    <row r="14" spans="1:9" ht="15.75" x14ac:dyDescent="0.25">
      <c r="A14" s="28" t="s">
        <v>6</v>
      </c>
      <c r="B14" s="5">
        <v>500</v>
      </c>
      <c r="C14" s="5">
        <v>132</v>
      </c>
      <c r="D14" s="5"/>
    </row>
    <row r="15" spans="1:9" ht="15.75" x14ac:dyDescent="0.25">
      <c r="A15" s="28" t="s">
        <v>16</v>
      </c>
      <c r="B15" s="5">
        <v>260</v>
      </c>
      <c r="C15" s="5">
        <v>260</v>
      </c>
      <c r="D15" s="5"/>
    </row>
    <row r="16" spans="1:9" ht="15.75" x14ac:dyDescent="0.25">
      <c r="A16" s="28" t="s">
        <v>49</v>
      </c>
      <c r="B16" s="5">
        <v>300</v>
      </c>
      <c r="C16" s="5">
        <v>252</v>
      </c>
      <c r="D16" s="5">
        <v>42</v>
      </c>
    </row>
    <row r="17" spans="1:10" ht="15.75" x14ac:dyDescent="0.25">
      <c r="A17" s="28" t="s">
        <v>60</v>
      </c>
      <c r="B17" s="5">
        <v>35000</v>
      </c>
      <c r="C17" s="5">
        <v>9492.16</v>
      </c>
      <c r="D17" s="5">
        <v>1518</v>
      </c>
    </row>
    <row r="18" spans="1:10" ht="31.5" x14ac:dyDescent="0.25">
      <c r="A18" s="28" t="s">
        <v>50</v>
      </c>
      <c r="B18" s="38">
        <v>0</v>
      </c>
      <c r="C18" s="38"/>
      <c r="D18" s="37"/>
    </row>
    <row r="19" spans="1:10" ht="15.75" x14ac:dyDescent="0.25">
      <c r="A19" s="28" t="s">
        <v>31</v>
      </c>
      <c r="B19" s="38">
        <v>250</v>
      </c>
      <c r="C19" s="38">
        <v>83.52</v>
      </c>
      <c r="D19" s="17">
        <v>13.92</v>
      </c>
    </row>
    <row r="20" spans="1:10" ht="19.5" customHeight="1" x14ac:dyDescent="0.25">
      <c r="A20" s="28" t="s">
        <v>37</v>
      </c>
      <c r="B20" s="38">
        <v>2000</v>
      </c>
      <c r="C20" s="38"/>
      <c r="D20" s="17"/>
      <c r="H20" s="16"/>
    </row>
    <row r="21" spans="1:10" ht="15" customHeight="1" x14ac:dyDescent="0.25">
      <c r="A21" s="28" t="s">
        <v>34</v>
      </c>
      <c r="B21" s="38">
        <v>2000</v>
      </c>
      <c r="C21" s="38"/>
      <c r="D21" s="17"/>
    </row>
    <row r="22" spans="1:10" ht="15" customHeight="1" x14ac:dyDescent="0.25">
      <c r="A22" s="28" t="s">
        <v>7</v>
      </c>
      <c r="B22" s="5">
        <v>1000</v>
      </c>
      <c r="C22" s="5"/>
      <c r="D22" s="17"/>
      <c r="F22" s="20" t="s">
        <v>164</v>
      </c>
    </row>
    <row r="23" spans="1:10" ht="15" customHeight="1" thickBot="1" x14ac:dyDescent="0.3">
      <c r="A23" s="28" t="s">
        <v>39</v>
      </c>
      <c r="B23" s="5">
        <v>600</v>
      </c>
      <c r="C23" s="5">
        <v>654.36</v>
      </c>
      <c r="D23" s="29">
        <v>109.06</v>
      </c>
      <c r="G23" s="10" t="s">
        <v>22</v>
      </c>
    </row>
    <row r="24" spans="1:10" ht="31.5" x14ac:dyDescent="0.25">
      <c r="A24" s="28" t="s">
        <v>41</v>
      </c>
      <c r="B24" s="5">
        <v>550</v>
      </c>
      <c r="C24" s="5">
        <v>425.78</v>
      </c>
      <c r="D24" s="5">
        <v>70.97</v>
      </c>
      <c r="F24" s="7"/>
      <c r="G24" s="15"/>
      <c r="H24" s="15"/>
      <c r="I24" s="15"/>
      <c r="J24" s="15"/>
    </row>
    <row r="25" spans="1:10" ht="31.5" x14ac:dyDescent="0.25">
      <c r="A25" s="28" t="s">
        <v>51</v>
      </c>
      <c r="B25" s="5">
        <v>2500</v>
      </c>
      <c r="C25" s="5">
        <v>1998</v>
      </c>
      <c r="D25" s="5">
        <v>378</v>
      </c>
      <c r="F25" s="21" t="s">
        <v>23</v>
      </c>
      <c r="G25" s="14" t="s">
        <v>25</v>
      </c>
      <c r="H25" s="14" t="s">
        <v>27</v>
      </c>
      <c r="I25" s="14" t="s">
        <v>28</v>
      </c>
      <c r="J25" s="14" t="s">
        <v>29</v>
      </c>
    </row>
    <row r="26" spans="1:10" ht="31.5" x14ac:dyDescent="0.25">
      <c r="A26" s="28" t="s">
        <v>113</v>
      </c>
      <c r="B26" s="5">
        <v>2000</v>
      </c>
      <c r="C26" s="5">
        <v>1412.8</v>
      </c>
      <c r="D26" s="5">
        <v>68.8</v>
      </c>
      <c r="F26" s="8"/>
      <c r="G26" s="14" t="s">
        <v>26</v>
      </c>
      <c r="H26" s="14" t="s">
        <v>26</v>
      </c>
      <c r="I26" s="14" t="s">
        <v>26</v>
      </c>
      <c r="J26" s="14" t="s">
        <v>26</v>
      </c>
    </row>
    <row r="27" spans="1:10" ht="15.75" x14ac:dyDescent="0.25">
      <c r="A27" s="28" t="s">
        <v>62</v>
      </c>
      <c r="B27" s="5">
        <v>51</v>
      </c>
      <c r="C27" s="6">
        <v>46.75</v>
      </c>
      <c r="D27" s="5"/>
      <c r="F27" s="8"/>
      <c r="H27" s="8"/>
      <c r="I27" s="8"/>
      <c r="J27" s="8"/>
    </row>
    <row r="28" spans="1:10" ht="15.75" x14ac:dyDescent="0.25">
      <c r="A28" s="28"/>
      <c r="B28" s="5"/>
      <c r="C28" s="5"/>
      <c r="D28" s="5"/>
      <c r="F28" s="8" t="s">
        <v>30</v>
      </c>
      <c r="G28">
        <v>7552.43</v>
      </c>
      <c r="H28" s="8"/>
      <c r="I28" s="8"/>
      <c r="J28">
        <v>7552.43</v>
      </c>
    </row>
    <row r="29" spans="1:10" ht="16.5" thickBot="1" x14ac:dyDescent="0.3">
      <c r="A29" s="30" t="s">
        <v>8</v>
      </c>
      <c r="B29" s="5"/>
      <c r="C29" s="5"/>
      <c r="D29" s="5"/>
      <c r="F29" s="2" t="s">
        <v>24</v>
      </c>
      <c r="G29" s="12">
        <v>46071.98</v>
      </c>
      <c r="H29" s="35">
        <f>-C30</f>
        <v>-20493.689999999999</v>
      </c>
      <c r="I29" s="2">
        <f>+SUM(H7:H11)</f>
        <v>48634.27</v>
      </c>
      <c r="J29" s="2">
        <f>SUM(G29:I29)</f>
        <v>74212.56</v>
      </c>
    </row>
    <row r="30" spans="1:10" ht="16.5" thickBot="1" x14ac:dyDescent="0.3">
      <c r="A30" s="18" t="s">
        <v>9</v>
      </c>
      <c r="B30" s="35">
        <f>+SUM(B7:B29)</f>
        <v>54566</v>
      </c>
      <c r="C30" s="35">
        <f>+SUM(C7:C29)</f>
        <v>20493.689999999999</v>
      </c>
      <c r="D30" s="35">
        <f>SUM(D7:D29)</f>
        <v>2480.1400000000003</v>
      </c>
      <c r="G30" s="2">
        <f>+SUM(G27:G29)</f>
        <v>53624.41</v>
      </c>
      <c r="H30" s="2">
        <f>+SUM(H27:H29)</f>
        <v>-20493.689999999999</v>
      </c>
      <c r="I30" s="2">
        <f>+SUM(H7:H11)</f>
        <v>48634.27</v>
      </c>
      <c r="J30" s="36">
        <f>+SUM(J27:J29)</f>
        <v>81764.989999999991</v>
      </c>
    </row>
    <row r="31" spans="1:10" ht="15.75" x14ac:dyDescent="0.25">
      <c r="A31" s="18"/>
    </row>
    <row r="32" spans="1:10" ht="15.75" x14ac:dyDescent="0.25">
      <c r="A32" s="41" t="s">
        <v>165</v>
      </c>
    </row>
    <row r="33" spans="1:2" ht="15.75" x14ac:dyDescent="0.25">
      <c r="A33" s="18"/>
    </row>
    <row r="34" spans="1:2" ht="15.75" x14ac:dyDescent="0.25">
      <c r="A34" s="18" t="s">
        <v>17</v>
      </c>
      <c r="B34" s="13">
        <v>46071.98</v>
      </c>
    </row>
    <row r="35" spans="1:2" ht="15.75" x14ac:dyDescent="0.25">
      <c r="A35" s="18" t="s">
        <v>47</v>
      </c>
      <c r="B35" s="12">
        <f>+B33+B34</f>
        <v>46071.98</v>
      </c>
    </row>
    <row r="36" spans="1:2" ht="16.5" thickBot="1" x14ac:dyDescent="0.3">
      <c r="A36" s="18" t="s">
        <v>18</v>
      </c>
      <c r="B36" s="33">
        <f>SUM(H7:H11)</f>
        <v>48634.27</v>
      </c>
    </row>
    <row r="37" spans="1:2" ht="15.75" x14ac:dyDescent="0.25">
      <c r="A37" s="18" t="s">
        <v>21</v>
      </c>
      <c r="B37" s="12">
        <f>+B35+B36</f>
        <v>94706.25</v>
      </c>
    </row>
    <row r="38" spans="1:2" ht="15.75" x14ac:dyDescent="0.25">
      <c r="A38" s="18" t="s">
        <v>19</v>
      </c>
    </row>
    <row r="39" spans="1:2" ht="15.75" x14ac:dyDescent="0.25">
      <c r="A39" s="18" t="s">
        <v>20</v>
      </c>
      <c r="B39" s="35">
        <f>+SUM(C7:C29)</f>
        <v>20493.689999999999</v>
      </c>
    </row>
    <row r="40" spans="1:2" ht="15.75" x14ac:dyDescent="0.25">
      <c r="A40" s="18" t="s">
        <v>166</v>
      </c>
      <c r="B40" s="13">
        <f>SUM(B37-B39)</f>
        <v>74212.56</v>
      </c>
    </row>
    <row r="41" spans="1:2" ht="15.75" x14ac:dyDescent="0.25">
      <c r="A41" s="18"/>
    </row>
  </sheetData>
  <pageMargins left="0.7" right="0.7" top="0.75" bottom="0.75" header="0.3" footer="0.3"/>
  <pageSetup paperSize="9" scale="7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FF8E-0F2B-472A-B6C0-0ED62027C510}">
  <sheetPr>
    <pageSetUpPr fitToPage="1"/>
  </sheetPr>
  <dimension ref="A2:J41"/>
  <sheetViews>
    <sheetView topLeftCell="A19" workbookViewId="0">
      <selection activeCell="H11" sqref="H11"/>
    </sheetView>
  </sheetViews>
  <sheetFormatPr defaultColWidth="9.140625" defaultRowHeight="15" x14ac:dyDescent="0.25"/>
  <cols>
    <col min="1" max="1" width="49.28515625" style="19" bestFit="1" customWidth="1"/>
    <col min="2" max="2" width="12" customWidth="1"/>
    <col min="3" max="4" width="10.7109375" customWidth="1"/>
    <col min="6" max="6" width="44.85546875" style="19" customWidth="1"/>
    <col min="7" max="7" width="12.140625" customWidth="1"/>
    <col min="8" max="8" width="12.5703125" customWidth="1"/>
    <col min="9" max="9" width="10.42578125" customWidth="1"/>
  </cols>
  <sheetData>
    <row r="2" spans="1:9" ht="15.75" x14ac:dyDescent="0.25">
      <c r="C2" s="1" t="s">
        <v>32</v>
      </c>
    </row>
    <row r="3" spans="1:9" ht="15.75" x14ac:dyDescent="0.25">
      <c r="C3" s="1" t="s">
        <v>168</v>
      </c>
    </row>
    <row r="4" spans="1:9" ht="15.75" thickBot="1" x14ac:dyDescent="0.3"/>
    <row r="5" spans="1:9" ht="15.75" x14ac:dyDescent="0.25">
      <c r="A5" s="22" t="s">
        <v>0</v>
      </c>
      <c r="B5" s="23" t="s">
        <v>10</v>
      </c>
      <c r="C5" s="23" t="s">
        <v>11</v>
      </c>
      <c r="D5" s="24"/>
      <c r="F5" s="22" t="s">
        <v>12</v>
      </c>
      <c r="G5" s="31" t="s">
        <v>14</v>
      </c>
      <c r="H5" s="11" t="s">
        <v>15</v>
      </c>
      <c r="I5" s="24"/>
    </row>
    <row r="6" spans="1:9" ht="16.5" thickBot="1" x14ac:dyDescent="0.3">
      <c r="A6" s="25"/>
      <c r="B6" s="26" t="s">
        <v>48</v>
      </c>
      <c r="C6" s="26" t="s">
        <v>48</v>
      </c>
      <c r="D6" s="27" t="s">
        <v>8</v>
      </c>
      <c r="F6" s="25"/>
      <c r="G6" s="26" t="s">
        <v>48</v>
      </c>
      <c r="H6" s="3" t="s">
        <v>48</v>
      </c>
      <c r="I6" s="27" t="s">
        <v>8</v>
      </c>
    </row>
    <row r="7" spans="1:9" ht="15.75" x14ac:dyDescent="0.25">
      <c r="A7" s="28" t="s">
        <v>1</v>
      </c>
      <c r="B7" s="4">
        <v>2100</v>
      </c>
      <c r="C7" s="11">
        <v>2028.36</v>
      </c>
      <c r="D7" s="4"/>
      <c r="F7" s="4" t="s">
        <v>13</v>
      </c>
      <c r="G7" s="4">
        <v>7476</v>
      </c>
      <c r="H7" s="4">
        <v>7476</v>
      </c>
      <c r="I7" s="29"/>
    </row>
    <row r="8" spans="1:9" ht="15.75" x14ac:dyDescent="0.25">
      <c r="A8" s="28" t="s">
        <v>2</v>
      </c>
      <c r="B8" s="5">
        <v>900</v>
      </c>
      <c r="C8" s="6">
        <v>751.33</v>
      </c>
      <c r="D8" s="5">
        <v>83.44</v>
      </c>
      <c r="F8" s="5" t="s">
        <v>36</v>
      </c>
      <c r="G8" s="5">
        <v>2716.9</v>
      </c>
      <c r="H8" s="5">
        <v>2744.07</v>
      </c>
      <c r="I8" s="29"/>
    </row>
    <row r="9" spans="1:9" ht="15.75" x14ac:dyDescent="0.25">
      <c r="A9" s="28" t="s">
        <v>3</v>
      </c>
      <c r="B9" s="5">
        <v>900</v>
      </c>
      <c r="C9" s="5">
        <v>777.01</v>
      </c>
      <c r="D9" s="5">
        <v>83.25</v>
      </c>
      <c r="F9" s="5" t="s">
        <v>35</v>
      </c>
      <c r="G9" s="5">
        <v>73246.91</v>
      </c>
      <c r="H9" s="5">
        <v>37904.199999999997</v>
      </c>
      <c r="I9" s="29"/>
    </row>
    <row r="10" spans="1:9" ht="15.75" x14ac:dyDescent="0.25">
      <c r="A10" s="28" t="s">
        <v>4</v>
      </c>
      <c r="B10" s="5">
        <v>355</v>
      </c>
      <c r="C10" s="5">
        <v>355</v>
      </c>
      <c r="D10" s="5">
        <v>0</v>
      </c>
      <c r="F10" s="5" t="s">
        <v>167</v>
      </c>
      <c r="G10" s="5">
        <v>510</v>
      </c>
      <c r="H10" s="5">
        <v>510</v>
      </c>
      <c r="I10" s="29"/>
    </row>
    <row r="11" spans="1:9" ht="16.5" thickBot="1" x14ac:dyDescent="0.3">
      <c r="A11" s="28" t="s">
        <v>33</v>
      </c>
      <c r="B11" s="5">
        <v>1600</v>
      </c>
      <c r="C11" s="5">
        <v>1600</v>
      </c>
      <c r="D11" s="5"/>
      <c r="F11" s="8" t="s">
        <v>40</v>
      </c>
      <c r="G11" s="9"/>
      <c r="H11" s="5">
        <v>2456.14</v>
      </c>
      <c r="I11" s="29"/>
    </row>
    <row r="12" spans="1:9" ht="16.5" thickBot="1" x14ac:dyDescent="0.3">
      <c r="A12" s="28" t="s">
        <v>38</v>
      </c>
      <c r="B12" s="5">
        <v>700</v>
      </c>
      <c r="C12" s="5">
        <v>676.18</v>
      </c>
      <c r="D12" s="5">
        <v>112.7</v>
      </c>
      <c r="F12" s="9"/>
      <c r="G12" s="32">
        <f>+SUM(G11:G11)</f>
        <v>0</v>
      </c>
      <c r="H12" s="33">
        <f>SUM(H7:H11)</f>
        <v>51090.409999999996</v>
      </c>
      <c r="I12" s="34">
        <f>SUM(I7:I11)</f>
        <v>0</v>
      </c>
    </row>
    <row r="13" spans="1:9" ht="15.75" x14ac:dyDescent="0.25">
      <c r="A13" s="28" t="s">
        <v>5</v>
      </c>
      <c r="B13" s="5">
        <v>1000</v>
      </c>
      <c r="C13" s="5"/>
      <c r="D13" s="5"/>
      <c r="F13" s="39"/>
      <c r="G13" s="40"/>
    </row>
    <row r="14" spans="1:9" ht="15.75" x14ac:dyDescent="0.25">
      <c r="A14" s="28" t="s">
        <v>6</v>
      </c>
      <c r="B14" s="5">
        <v>500</v>
      </c>
      <c r="C14" s="5">
        <v>264</v>
      </c>
      <c r="D14" s="5"/>
    </row>
    <row r="15" spans="1:9" ht="15.75" x14ac:dyDescent="0.25">
      <c r="A15" s="28" t="s">
        <v>16</v>
      </c>
      <c r="B15" s="5">
        <v>260</v>
      </c>
      <c r="C15" s="5">
        <v>260</v>
      </c>
      <c r="D15" s="5"/>
    </row>
    <row r="16" spans="1:9" ht="15.75" x14ac:dyDescent="0.25">
      <c r="A16" s="28" t="s">
        <v>49</v>
      </c>
      <c r="B16" s="5">
        <v>300</v>
      </c>
      <c r="C16" s="5">
        <v>252</v>
      </c>
      <c r="D16" s="5">
        <v>42</v>
      </c>
    </row>
    <row r="17" spans="1:10" ht="15.75" x14ac:dyDescent="0.25">
      <c r="A17" s="28" t="s">
        <v>60</v>
      </c>
      <c r="B17" s="5">
        <v>35000</v>
      </c>
      <c r="C17" s="5">
        <v>9492.16</v>
      </c>
      <c r="D17" s="5">
        <v>1518</v>
      </c>
    </row>
    <row r="18" spans="1:10" ht="31.5" x14ac:dyDescent="0.25">
      <c r="A18" s="28" t="s">
        <v>50</v>
      </c>
      <c r="B18" s="38">
        <v>0</v>
      </c>
      <c r="C18" s="38"/>
      <c r="D18" s="37"/>
    </row>
    <row r="19" spans="1:10" ht="15.75" x14ac:dyDescent="0.25">
      <c r="A19" s="28" t="s">
        <v>31</v>
      </c>
      <c r="B19" s="38">
        <v>250</v>
      </c>
      <c r="C19" s="38">
        <v>83.52</v>
      </c>
      <c r="D19" s="17">
        <v>13.92</v>
      </c>
    </row>
    <row r="20" spans="1:10" ht="19.5" customHeight="1" x14ac:dyDescent="0.25">
      <c r="A20" s="28" t="s">
        <v>37</v>
      </c>
      <c r="B20" s="38">
        <v>2000</v>
      </c>
      <c r="C20" s="38"/>
      <c r="D20" s="17"/>
      <c r="H20" s="16"/>
    </row>
    <row r="21" spans="1:10" ht="15" customHeight="1" x14ac:dyDescent="0.25">
      <c r="A21" s="28" t="s">
        <v>34</v>
      </c>
      <c r="B21" s="38">
        <v>2000</v>
      </c>
      <c r="C21" s="38"/>
      <c r="D21" s="17"/>
    </row>
    <row r="22" spans="1:10" ht="15" customHeight="1" x14ac:dyDescent="0.25">
      <c r="A22" s="28" t="s">
        <v>7</v>
      </c>
      <c r="B22" s="5">
        <v>1000</v>
      </c>
      <c r="C22" s="5"/>
      <c r="D22" s="17"/>
      <c r="F22" s="20" t="s">
        <v>169</v>
      </c>
    </row>
    <row r="23" spans="1:10" ht="15" customHeight="1" thickBot="1" x14ac:dyDescent="0.3">
      <c r="A23" s="28" t="s">
        <v>39</v>
      </c>
      <c r="B23" s="5">
        <v>600</v>
      </c>
      <c r="C23" s="5">
        <v>654.36</v>
      </c>
      <c r="D23" s="29">
        <v>109.06</v>
      </c>
      <c r="G23" s="10" t="s">
        <v>22</v>
      </c>
    </row>
    <row r="24" spans="1:10" ht="31.5" x14ac:dyDescent="0.25">
      <c r="A24" s="28" t="s">
        <v>41</v>
      </c>
      <c r="B24" s="5">
        <v>550</v>
      </c>
      <c r="C24" s="5">
        <v>425.78</v>
      </c>
      <c r="D24" s="5">
        <v>70.97</v>
      </c>
      <c r="F24" s="7"/>
      <c r="G24" s="15"/>
      <c r="H24" s="15"/>
      <c r="I24" s="15"/>
      <c r="J24" s="15"/>
    </row>
    <row r="25" spans="1:10" ht="31.5" x14ac:dyDescent="0.25">
      <c r="A25" s="28" t="s">
        <v>51</v>
      </c>
      <c r="B25" s="5">
        <v>2500</v>
      </c>
      <c r="C25" s="5">
        <v>1998</v>
      </c>
      <c r="D25" s="5">
        <v>378</v>
      </c>
      <c r="F25" s="21" t="s">
        <v>23</v>
      </c>
      <c r="G25" s="14" t="s">
        <v>25</v>
      </c>
      <c r="H25" s="14" t="s">
        <v>27</v>
      </c>
      <c r="I25" s="14" t="s">
        <v>28</v>
      </c>
      <c r="J25" s="14" t="s">
        <v>29</v>
      </c>
    </row>
    <row r="26" spans="1:10" ht="31.5" x14ac:dyDescent="0.25">
      <c r="A26" s="28" t="s">
        <v>113</v>
      </c>
      <c r="B26" s="5">
        <v>2000</v>
      </c>
      <c r="C26" s="5">
        <v>1412.8</v>
      </c>
      <c r="D26" s="5">
        <v>68.8</v>
      </c>
      <c r="F26" s="8"/>
      <c r="G26" s="14" t="s">
        <v>26</v>
      </c>
      <c r="H26" s="14" t="s">
        <v>26</v>
      </c>
      <c r="I26" s="14" t="s">
        <v>26</v>
      </c>
      <c r="J26" s="14" t="s">
        <v>26</v>
      </c>
    </row>
    <row r="27" spans="1:10" ht="15.75" x14ac:dyDescent="0.25">
      <c r="A27" s="28" t="s">
        <v>62</v>
      </c>
      <c r="B27" s="5">
        <v>51</v>
      </c>
      <c r="C27" s="6">
        <v>51</v>
      </c>
      <c r="D27" s="5"/>
      <c r="F27" s="8"/>
      <c r="H27" s="8"/>
      <c r="I27" s="8"/>
      <c r="J27" s="8"/>
    </row>
    <row r="28" spans="1:10" ht="15.75" x14ac:dyDescent="0.25">
      <c r="A28" s="28"/>
      <c r="B28" s="5"/>
      <c r="C28" s="5"/>
      <c r="D28" s="5"/>
      <c r="F28" s="8" t="s">
        <v>30</v>
      </c>
      <c r="G28">
        <v>7552.43</v>
      </c>
      <c r="H28" s="8"/>
      <c r="I28" s="8"/>
      <c r="J28">
        <v>7552.43</v>
      </c>
    </row>
    <row r="29" spans="1:10" ht="16.5" thickBot="1" x14ac:dyDescent="0.3">
      <c r="A29" s="30" t="s">
        <v>8</v>
      </c>
      <c r="B29" s="5"/>
      <c r="C29" s="5"/>
      <c r="D29" s="5"/>
      <c r="F29" s="2" t="s">
        <v>24</v>
      </c>
      <c r="G29" s="12">
        <v>46071.98</v>
      </c>
      <c r="H29" s="35">
        <f>-C30</f>
        <v>-21081.5</v>
      </c>
      <c r="I29" s="2">
        <f>+SUM(H7:H11)</f>
        <v>51090.409999999996</v>
      </c>
      <c r="J29" s="2">
        <f>SUM(G29:I29)</f>
        <v>76080.89</v>
      </c>
    </row>
    <row r="30" spans="1:10" ht="16.5" thickBot="1" x14ac:dyDescent="0.3">
      <c r="A30" s="18" t="s">
        <v>9</v>
      </c>
      <c r="B30" s="35">
        <f>+SUM(B7:B29)</f>
        <v>54566</v>
      </c>
      <c r="C30" s="35">
        <f>+SUM(C7:C29)</f>
        <v>21081.5</v>
      </c>
      <c r="D30" s="35">
        <f>SUM(D7:D29)</f>
        <v>2480.1400000000003</v>
      </c>
      <c r="G30" s="2">
        <f>+SUM(G27:G29)</f>
        <v>53624.41</v>
      </c>
      <c r="H30" s="2">
        <f>+SUM(H27:H29)</f>
        <v>-21081.5</v>
      </c>
      <c r="I30" s="2">
        <f>+SUM(H7:H11)</f>
        <v>51090.409999999996</v>
      </c>
      <c r="J30" s="36">
        <f>+SUM(J27:J29)</f>
        <v>83633.320000000007</v>
      </c>
    </row>
    <row r="31" spans="1:10" ht="15.75" x14ac:dyDescent="0.25">
      <c r="A31" s="18"/>
    </row>
    <row r="32" spans="1:10" ht="15.75" x14ac:dyDescent="0.25">
      <c r="A32" s="41" t="s">
        <v>170</v>
      </c>
    </row>
    <row r="33" spans="1:2" ht="15.75" x14ac:dyDescent="0.25">
      <c r="A33" s="18"/>
    </row>
    <row r="34" spans="1:2" ht="15.75" x14ac:dyDescent="0.25">
      <c r="A34" s="18" t="s">
        <v>17</v>
      </c>
      <c r="B34" s="13">
        <v>46071.98</v>
      </c>
    </row>
    <row r="35" spans="1:2" ht="15.75" x14ac:dyDescent="0.25">
      <c r="A35" s="18" t="s">
        <v>47</v>
      </c>
      <c r="B35" s="12">
        <f>+B33+B34</f>
        <v>46071.98</v>
      </c>
    </row>
    <row r="36" spans="1:2" ht="16.5" thickBot="1" x14ac:dyDescent="0.3">
      <c r="A36" s="18" t="s">
        <v>18</v>
      </c>
      <c r="B36" s="33">
        <f>SUM(H7:H11)</f>
        <v>51090.409999999996</v>
      </c>
    </row>
    <row r="37" spans="1:2" ht="15.75" x14ac:dyDescent="0.25">
      <c r="A37" s="18" t="s">
        <v>21</v>
      </c>
      <c r="B37" s="12">
        <f>+B35+B36</f>
        <v>97162.39</v>
      </c>
    </row>
    <row r="38" spans="1:2" ht="15.75" x14ac:dyDescent="0.25">
      <c r="A38" s="18" t="s">
        <v>19</v>
      </c>
    </row>
    <row r="39" spans="1:2" ht="15.75" x14ac:dyDescent="0.25">
      <c r="A39" s="18" t="s">
        <v>20</v>
      </c>
      <c r="B39" s="35">
        <f>+SUM(C7:C29)</f>
        <v>21081.5</v>
      </c>
    </row>
    <row r="40" spans="1:2" ht="15.75" x14ac:dyDescent="0.25">
      <c r="A40" s="18" t="s">
        <v>171</v>
      </c>
      <c r="B40" s="13">
        <f>SUM(B37-B39)</f>
        <v>76080.89</v>
      </c>
    </row>
    <row r="41" spans="1:2" ht="15.75" x14ac:dyDescent="0.25">
      <c r="A41" s="18"/>
    </row>
  </sheetData>
  <pageMargins left="0.7" right="0.7" top="0.75" bottom="0.75" header="0.3" footer="0.3"/>
  <pageSetup paperSize="9" scale="7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AE7A8-A958-4A87-9F7D-D4E5F3DE749A}">
  <sheetPr>
    <pageSetUpPr fitToPage="1"/>
  </sheetPr>
  <dimension ref="A1:K129"/>
  <sheetViews>
    <sheetView tabSelected="1" topLeftCell="A79" zoomScale="145" zoomScaleNormal="145" workbookViewId="0">
      <selection activeCell="E93" sqref="E93"/>
    </sheetView>
  </sheetViews>
  <sheetFormatPr defaultColWidth="9.140625" defaultRowHeight="15" x14ac:dyDescent="0.25"/>
  <cols>
    <col min="1" max="1" width="9.140625" style="51"/>
    <col min="2" max="2" width="12.28515625" style="49" customWidth="1"/>
    <col min="3" max="3" width="47.5703125" style="51" customWidth="1"/>
    <col min="4" max="4" width="10.7109375" style="51" customWidth="1"/>
    <col min="5" max="5" width="11" style="51" customWidth="1"/>
    <col min="6" max="6" width="9.140625" style="52"/>
    <col min="7" max="7" width="11.7109375" style="49" customWidth="1"/>
    <col min="8" max="8" width="12.140625" style="51" customWidth="1"/>
    <col min="9" max="9" width="12.5703125" style="51" customWidth="1"/>
    <col min="10" max="10" width="10.42578125" style="51" customWidth="1"/>
    <col min="11" max="11" width="9.140625" style="51"/>
  </cols>
  <sheetData>
    <row r="1" spans="2:10" s="51" customFormat="1" x14ac:dyDescent="0.25">
      <c r="B1" s="49"/>
      <c r="C1" s="50"/>
      <c r="D1" s="50"/>
      <c r="F1" s="52"/>
      <c r="G1" s="49"/>
    </row>
    <row r="2" spans="2:10" s="51" customFormat="1" x14ac:dyDescent="0.25">
      <c r="B2" s="49"/>
      <c r="C2" s="50" t="s">
        <v>88</v>
      </c>
      <c r="D2" s="50"/>
      <c r="F2" s="52"/>
      <c r="G2" s="49"/>
    </row>
    <row r="3" spans="2:10" s="51" customFormat="1" ht="15.75" x14ac:dyDescent="0.25">
      <c r="B3" s="53"/>
      <c r="C3" s="50" t="s">
        <v>172</v>
      </c>
      <c r="D3" s="50"/>
      <c r="F3" s="52"/>
      <c r="G3" s="53"/>
      <c r="H3" s="54"/>
      <c r="I3" s="55"/>
    </row>
    <row r="4" spans="2:10" s="51" customFormat="1" ht="15.75" x14ac:dyDescent="0.25">
      <c r="B4" s="49"/>
      <c r="C4" s="50" t="s">
        <v>237</v>
      </c>
      <c r="D4" s="50"/>
      <c r="E4" s="56"/>
      <c r="F4" s="52"/>
      <c r="G4" s="49"/>
      <c r="H4" s="56"/>
      <c r="I4" s="55"/>
      <c r="J4" s="56"/>
    </row>
    <row r="5" spans="2:10" s="51" customFormat="1" ht="15.75" x14ac:dyDescent="0.25">
      <c r="B5" s="57"/>
      <c r="C5" s="57"/>
      <c r="D5" s="57"/>
      <c r="E5" s="57"/>
      <c r="F5" s="52"/>
      <c r="G5" s="57"/>
      <c r="H5" s="55"/>
      <c r="I5" s="55"/>
    </row>
    <row r="6" spans="2:10" s="51" customFormat="1" ht="15.75" x14ac:dyDescent="0.25">
      <c r="B6" s="58" t="s">
        <v>173</v>
      </c>
      <c r="C6" s="59" t="s">
        <v>174</v>
      </c>
      <c r="D6" s="57"/>
      <c r="E6" s="58" t="s">
        <v>238</v>
      </c>
      <c r="F6" s="52"/>
      <c r="G6" s="57"/>
      <c r="H6" s="57"/>
      <c r="I6" s="57"/>
    </row>
    <row r="7" spans="2:10" s="51" customFormat="1" ht="15.75" x14ac:dyDescent="0.25">
      <c r="B7" s="59" t="s">
        <v>26</v>
      </c>
      <c r="C7" s="57"/>
      <c r="D7" s="57"/>
      <c r="E7" s="59" t="s">
        <v>26</v>
      </c>
      <c r="F7" s="52"/>
      <c r="G7" s="57"/>
      <c r="H7" s="57"/>
      <c r="I7" s="57"/>
    </row>
    <row r="8" spans="2:10" s="51" customFormat="1" ht="15.75" x14ac:dyDescent="0.25">
      <c r="B8" s="51">
        <v>7476</v>
      </c>
      <c r="C8" s="60" t="s">
        <v>175</v>
      </c>
      <c r="D8" s="61"/>
      <c r="E8" s="51">
        <v>7476</v>
      </c>
      <c r="F8" s="52"/>
      <c r="G8" s="57"/>
      <c r="H8" s="57"/>
      <c r="I8" s="57"/>
    </row>
    <row r="9" spans="2:10" s="51" customFormat="1" ht="15.75" x14ac:dyDescent="0.25">
      <c r="B9" s="51">
        <v>2744.07</v>
      </c>
      <c r="C9" s="60" t="s">
        <v>176</v>
      </c>
      <c r="D9" s="61"/>
      <c r="E9" s="51">
        <v>2744.07</v>
      </c>
      <c r="F9" s="52"/>
      <c r="G9" s="57"/>
      <c r="H9" s="57"/>
      <c r="I9" s="57"/>
    </row>
    <row r="10" spans="2:10" s="51" customFormat="1" ht="15.75" x14ac:dyDescent="0.25">
      <c r="C10" s="62" t="s">
        <v>177</v>
      </c>
      <c r="D10" s="61"/>
      <c r="E10" s="51">
        <v>510</v>
      </c>
      <c r="F10" s="52"/>
      <c r="G10" s="55"/>
    </row>
    <row r="11" spans="2:10" s="51" customFormat="1" ht="15.75" x14ac:dyDescent="0.25">
      <c r="B11" s="51">
        <v>36028.47</v>
      </c>
      <c r="C11" s="62" t="s">
        <v>178</v>
      </c>
      <c r="D11" s="61"/>
      <c r="E11" s="51">
        <v>37904.199999999997</v>
      </c>
      <c r="F11" s="52"/>
      <c r="G11" s="63"/>
      <c r="H11" s="57"/>
    </row>
    <row r="12" spans="2:10" s="51" customFormat="1" ht="15.75" x14ac:dyDescent="0.25">
      <c r="B12" s="51">
        <v>1074.8599999999999</v>
      </c>
      <c r="C12" s="62" t="s">
        <v>239</v>
      </c>
      <c r="D12" s="61"/>
      <c r="E12" s="51">
        <v>2456.14</v>
      </c>
      <c r="F12" s="52"/>
      <c r="G12" s="63"/>
      <c r="H12" s="57"/>
    </row>
    <row r="13" spans="2:10" s="51" customFormat="1" ht="15.75" x14ac:dyDescent="0.25">
      <c r="B13" s="61"/>
      <c r="C13" s="60"/>
      <c r="D13" s="61"/>
      <c r="E13" s="61"/>
      <c r="F13" s="52"/>
      <c r="G13" s="49"/>
    </row>
    <row r="14" spans="2:10" s="51" customFormat="1" ht="15.75" x14ac:dyDescent="0.25">
      <c r="B14" s="64">
        <f>SUM(B8:B12)</f>
        <v>47323.4</v>
      </c>
      <c r="C14" s="57"/>
      <c r="D14" s="57"/>
      <c r="E14" s="64">
        <f>SUM(E8:E13)</f>
        <v>51090.409999999996</v>
      </c>
      <c r="F14" s="52"/>
      <c r="G14" s="49"/>
    </row>
    <row r="15" spans="2:10" s="51" customFormat="1" ht="15.75" x14ac:dyDescent="0.25">
      <c r="B15" s="65"/>
      <c r="C15" s="57"/>
      <c r="D15" s="57"/>
      <c r="E15" s="57"/>
      <c r="F15" s="52"/>
      <c r="G15" s="49"/>
    </row>
    <row r="16" spans="2:10" s="51" customFormat="1" ht="15.75" x14ac:dyDescent="0.25">
      <c r="B16" s="55"/>
      <c r="F16" s="52"/>
      <c r="G16" s="52" t="s">
        <v>179</v>
      </c>
    </row>
    <row r="17" spans="2:11" s="51" customFormat="1" ht="15.75" x14ac:dyDescent="0.25">
      <c r="B17" s="55"/>
      <c r="F17" s="52"/>
      <c r="G17" s="52"/>
    </row>
    <row r="18" spans="2:11" s="51" customFormat="1" ht="15.75" x14ac:dyDescent="0.25">
      <c r="B18" s="55"/>
      <c r="C18" s="50"/>
      <c r="E18" s="50"/>
      <c r="G18" s="52"/>
      <c r="H18" s="49"/>
      <c r="I18" s="62"/>
      <c r="J18" s="62"/>
      <c r="K18" s="62"/>
    </row>
    <row r="19" spans="2:11" s="51" customFormat="1" ht="15.75" x14ac:dyDescent="0.25">
      <c r="B19" s="55"/>
      <c r="C19" s="50" t="s">
        <v>88</v>
      </c>
      <c r="E19" s="50"/>
      <c r="G19" s="52"/>
      <c r="H19" s="49"/>
      <c r="I19" s="62"/>
      <c r="J19" s="62"/>
      <c r="K19" s="62"/>
    </row>
    <row r="20" spans="2:11" s="51" customFormat="1" ht="15.75" x14ac:dyDescent="0.25">
      <c r="B20" s="55"/>
      <c r="C20" s="50" t="s">
        <v>172</v>
      </c>
      <c r="D20" s="66"/>
      <c r="E20" s="50"/>
      <c r="G20" s="52"/>
      <c r="H20" s="53"/>
      <c r="I20" s="62"/>
      <c r="J20" s="62"/>
      <c r="K20" s="62"/>
    </row>
    <row r="21" spans="2:11" s="51" customFormat="1" ht="15.75" x14ac:dyDescent="0.25">
      <c r="B21" s="55"/>
      <c r="C21" s="50" t="s">
        <v>237</v>
      </c>
      <c r="D21" s="56"/>
      <c r="E21" s="50"/>
      <c r="F21" s="56"/>
      <c r="G21" s="52"/>
      <c r="H21" s="49"/>
      <c r="I21" s="62"/>
      <c r="J21" s="62"/>
      <c r="K21" s="62"/>
    </row>
    <row r="22" spans="2:11" s="51" customFormat="1" ht="15.75" x14ac:dyDescent="0.25">
      <c r="B22" s="55"/>
      <c r="C22" s="67"/>
      <c r="F22" s="52"/>
      <c r="G22" s="63"/>
      <c r="H22" s="63"/>
      <c r="I22" s="63"/>
      <c r="J22" s="63"/>
      <c r="K22" s="63"/>
    </row>
    <row r="23" spans="2:11" s="51" customFormat="1" x14ac:dyDescent="0.25">
      <c r="B23" s="59" t="s">
        <v>26</v>
      </c>
      <c r="C23" s="59" t="s">
        <v>180</v>
      </c>
      <c r="D23" s="59"/>
      <c r="E23" s="59" t="s">
        <v>26</v>
      </c>
      <c r="F23" s="52"/>
      <c r="G23" s="63"/>
      <c r="H23" s="63"/>
      <c r="I23" s="63"/>
      <c r="J23" s="63"/>
      <c r="K23" s="63"/>
    </row>
    <row r="24" spans="2:11" s="51" customFormat="1" x14ac:dyDescent="0.25">
      <c r="B24" s="51">
        <v>2033.85</v>
      </c>
      <c r="C24" s="60" t="s">
        <v>181</v>
      </c>
      <c r="E24" s="51">
        <v>2779.69</v>
      </c>
      <c r="F24" s="52"/>
      <c r="G24" s="63"/>
      <c r="H24" s="63"/>
      <c r="I24" s="63"/>
      <c r="J24" s="63"/>
      <c r="K24" s="63"/>
    </row>
    <row r="25" spans="2:11" s="51" customFormat="1" ht="25.5" x14ac:dyDescent="0.25">
      <c r="B25" s="51">
        <v>523.76</v>
      </c>
      <c r="C25" s="60" t="s">
        <v>182</v>
      </c>
      <c r="E25" s="51">
        <v>425.78</v>
      </c>
      <c r="F25" s="52"/>
      <c r="G25" s="63"/>
      <c r="H25" s="63"/>
      <c r="I25" s="63"/>
      <c r="J25" s="63"/>
      <c r="K25" s="63"/>
    </row>
    <row r="26" spans="2:11" s="51" customFormat="1" x14ac:dyDescent="0.25">
      <c r="B26" s="51">
        <v>0</v>
      </c>
      <c r="C26" s="60" t="s">
        <v>5</v>
      </c>
      <c r="E26" s="51">
        <v>0</v>
      </c>
      <c r="F26" s="52"/>
      <c r="G26" s="63"/>
      <c r="H26" s="63"/>
      <c r="I26" s="63"/>
      <c r="J26" s="63"/>
      <c r="K26" s="63"/>
    </row>
    <row r="27" spans="2:11" s="51" customFormat="1" x14ac:dyDescent="0.25">
      <c r="C27" s="60" t="s">
        <v>60</v>
      </c>
      <c r="E27" s="51">
        <v>9492.16</v>
      </c>
      <c r="F27" s="52"/>
      <c r="G27" s="63"/>
      <c r="H27" s="63"/>
      <c r="I27" s="63"/>
      <c r="J27" s="63"/>
      <c r="K27" s="63"/>
    </row>
    <row r="28" spans="2:11" s="51" customFormat="1" x14ac:dyDescent="0.25">
      <c r="B28" s="51">
        <v>320</v>
      </c>
      <c r="C28" s="60" t="s">
        <v>183</v>
      </c>
      <c r="E28" s="51">
        <v>355</v>
      </c>
      <c r="F28" s="52"/>
      <c r="G28" s="49"/>
      <c r="H28" s="63"/>
      <c r="I28" s="63"/>
      <c r="J28" s="63"/>
    </row>
    <row r="29" spans="2:11" s="51" customFormat="1" x14ac:dyDescent="0.25">
      <c r="B29" s="51">
        <v>1600</v>
      </c>
      <c r="C29" s="60" t="s">
        <v>184</v>
      </c>
      <c r="E29" s="51">
        <v>1600</v>
      </c>
      <c r="F29" s="52"/>
      <c r="G29" s="49"/>
    </row>
    <row r="30" spans="2:11" s="51" customFormat="1" x14ac:dyDescent="0.25">
      <c r="B30" s="51">
        <v>409.2</v>
      </c>
      <c r="C30" s="60" t="s">
        <v>185</v>
      </c>
      <c r="E30" s="51">
        <v>0</v>
      </c>
      <c r="F30" s="52"/>
      <c r="G30" s="49"/>
    </row>
    <row r="31" spans="2:11" s="51" customFormat="1" ht="25.5" x14ac:dyDescent="0.25">
      <c r="B31" s="51">
        <v>892.23</v>
      </c>
      <c r="C31" s="60" t="s">
        <v>246</v>
      </c>
      <c r="E31" s="51">
        <v>3410.8</v>
      </c>
      <c r="F31" s="52"/>
      <c r="G31" s="49"/>
    </row>
    <row r="32" spans="2:11" s="51" customFormat="1" x14ac:dyDescent="0.25">
      <c r="B32" s="51">
        <v>727.99</v>
      </c>
      <c r="C32" s="60" t="s">
        <v>186</v>
      </c>
      <c r="E32" s="51">
        <v>777.01</v>
      </c>
      <c r="F32" s="52"/>
      <c r="G32" s="49"/>
    </row>
    <row r="33" spans="2:7" s="51" customFormat="1" x14ac:dyDescent="0.25">
      <c r="B33" s="51">
        <v>287</v>
      </c>
      <c r="C33" s="60" t="s">
        <v>187</v>
      </c>
      <c r="E33" s="51">
        <v>264</v>
      </c>
      <c r="F33" s="52"/>
      <c r="G33" s="49"/>
    </row>
    <row r="34" spans="2:7" s="51" customFormat="1" x14ac:dyDescent="0.25">
      <c r="B34" s="51">
        <v>0</v>
      </c>
      <c r="C34" s="60" t="s">
        <v>188</v>
      </c>
      <c r="F34" s="52"/>
      <c r="G34" s="49"/>
    </row>
    <row r="35" spans="2:7" s="51" customFormat="1" ht="25.5" x14ac:dyDescent="0.25">
      <c r="B35" s="51">
        <v>0</v>
      </c>
      <c r="C35" s="60" t="s">
        <v>189</v>
      </c>
      <c r="F35" s="52"/>
      <c r="G35" s="49"/>
    </row>
    <row r="36" spans="2:7" s="51" customFormat="1" x14ac:dyDescent="0.25">
      <c r="B36" s="51">
        <v>190</v>
      </c>
      <c r="C36" s="60" t="s">
        <v>190</v>
      </c>
      <c r="E36" s="51">
        <v>260</v>
      </c>
      <c r="F36" s="52"/>
      <c r="G36" s="49"/>
    </row>
    <row r="37" spans="2:7" s="51" customFormat="1" x14ac:dyDescent="0.25">
      <c r="B37" s="51">
        <v>0</v>
      </c>
      <c r="C37" s="60" t="s">
        <v>247</v>
      </c>
      <c r="E37" s="51">
        <v>252</v>
      </c>
      <c r="F37" s="52"/>
      <c r="G37" s="49"/>
    </row>
    <row r="38" spans="2:7" s="51" customFormat="1" x14ac:dyDescent="0.25">
      <c r="B38" s="51">
        <v>530.45000000000005</v>
      </c>
      <c r="C38" s="60" t="s">
        <v>191</v>
      </c>
      <c r="E38" s="51">
        <v>654.36</v>
      </c>
      <c r="F38" s="52"/>
      <c r="G38" s="49"/>
    </row>
    <row r="39" spans="2:7" s="51" customFormat="1" x14ac:dyDescent="0.25">
      <c r="B39" s="51">
        <v>-1005.93</v>
      </c>
      <c r="C39" s="60" t="s">
        <v>192</v>
      </c>
      <c r="F39" s="52"/>
      <c r="G39" s="49"/>
    </row>
    <row r="40" spans="2:7" s="51" customFormat="1" x14ac:dyDescent="0.25">
      <c r="C40" s="60" t="s">
        <v>193</v>
      </c>
      <c r="F40" s="52"/>
      <c r="G40" s="49"/>
    </row>
    <row r="41" spans="2:7" s="51" customFormat="1" x14ac:dyDescent="0.25">
      <c r="B41" s="51">
        <v>246.1</v>
      </c>
      <c r="C41" s="60" t="s">
        <v>31</v>
      </c>
      <c r="E41" s="51">
        <v>83.52</v>
      </c>
      <c r="F41" s="52"/>
      <c r="G41" s="49"/>
    </row>
    <row r="42" spans="2:7" s="51" customFormat="1" x14ac:dyDescent="0.25">
      <c r="B42" s="51">
        <v>657.76</v>
      </c>
      <c r="C42" s="60" t="s">
        <v>194</v>
      </c>
      <c r="E42" s="51">
        <v>676.18</v>
      </c>
      <c r="F42" s="52"/>
      <c r="G42" s="49"/>
    </row>
    <row r="43" spans="2:7" s="51" customFormat="1" x14ac:dyDescent="0.25">
      <c r="B43" s="51">
        <v>5812.78</v>
      </c>
      <c r="C43" s="60" t="s">
        <v>195</v>
      </c>
      <c r="F43" s="52"/>
      <c r="G43" s="49"/>
    </row>
    <row r="44" spans="2:7" s="51" customFormat="1" x14ac:dyDescent="0.25">
      <c r="B44" s="51">
        <v>52</v>
      </c>
      <c r="C44" s="60" t="s">
        <v>196</v>
      </c>
      <c r="F44" s="52"/>
      <c r="G44" s="49"/>
    </row>
    <row r="45" spans="2:7" s="51" customFormat="1" x14ac:dyDescent="0.25">
      <c r="B45" s="51">
        <v>4.25</v>
      </c>
      <c r="C45" s="60" t="s">
        <v>197</v>
      </c>
      <c r="E45" s="51">
        <v>51</v>
      </c>
      <c r="F45" s="52"/>
      <c r="G45" s="49"/>
    </row>
    <row r="46" spans="2:7" s="51" customFormat="1" x14ac:dyDescent="0.25">
      <c r="B46" s="51">
        <v>9985.0300000000007</v>
      </c>
      <c r="C46" s="60"/>
      <c r="E46" s="51">
        <f>SUM(E24:E45)</f>
        <v>21081.5</v>
      </c>
      <c r="F46" s="52"/>
      <c r="G46" s="49"/>
    </row>
    <row r="47" spans="2:7" s="51" customFormat="1" ht="15.75" x14ac:dyDescent="0.25">
      <c r="B47" s="64"/>
      <c r="F47" s="52"/>
      <c r="G47" s="49"/>
    </row>
    <row r="48" spans="2:7" s="51" customFormat="1" x14ac:dyDescent="0.25">
      <c r="B48" s="49"/>
      <c r="F48" s="52"/>
      <c r="G48" s="49"/>
    </row>
    <row r="49" spans="2:7" s="51" customFormat="1" x14ac:dyDescent="0.25">
      <c r="B49" s="49"/>
      <c r="F49" s="52"/>
      <c r="G49" s="49"/>
    </row>
    <row r="50" spans="2:7" s="51" customFormat="1" x14ac:dyDescent="0.25">
      <c r="B50" s="49"/>
      <c r="F50" s="52"/>
      <c r="G50" s="49"/>
    </row>
    <row r="51" spans="2:7" s="51" customFormat="1" x14ac:dyDescent="0.25">
      <c r="B51" s="49"/>
      <c r="F51" s="52"/>
    </row>
    <row r="52" spans="2:7" s="51" customFormat="1" x14ac:dyDescent="0.25">
      <c r="B52" s="49"/>
      <c r="F52" s="52"/>
      <c r="G52" s="52"/>
    </row>
    <row r="53" spans="2:7" s="51" customFormat="1" x14ac:dyDescent="0.25">
      <c r="B53" s="49"/>
      <c r="F53" s="52"/>
      <c r="G53" s="52"/>
    </row>
    <row r="54" spans="2:7" s="51" customFormat="1" x14ac:dyDescent="0.25">
      <c r="B54" s="49"/>
      <c r="C54" s="50"/>
      <c r="F54" s="52"/>
      <c r="G54" s="49"/>
    </row>
    <row r="66" spans="2:7" x14ac:dyDescent="0.25">
      <c r="C66" s="51" t="s">
        <v>88</v>
      </c>
    </row>
    <row r="67" spans="2:7" s="51" customFormat="1" x14ac:dyDescent="0.25">
      <c r="B67" s="49"/>
      <c r="C67" s="50" t="s">
        <v>172</v>
      </c>
      <c r="F67" s="52"/>
      <c r="G67" s="49"/>
    </row>
    <row r="68" spans="2:7" s="51" customFormat="1" x14ac:dyDescent="0.25">
      <c r="B68" s="49"/>
      <c r="C68" s="50" t="s">
        <v>237</v>
      </c>
      <c r="F68" s="52"/>
      <c r="G68" s="49"/>
    </row>
    <row r="69" spans="2:7" s="51" customFormat="1" x14ac:dyDescent="0.25">
      <c r="B69" s="49"/>
      <c r="C69" s="50"/>
      <c r="F69" s="52"/>
      <c r="G69" s="49"/>
    </row>
    <row r="70" spans="2:7" x14ac:dyDescent="0.25">
      <c r="B70" s="49" t="s">
        <v>173</v>
      </c>
      <c r="C70" s="51" t="s">
        <v>198</v>
      </c>
      <c r="D70" s="51" t="s">
        <v>238</v>
      </c>
    </row>
    <row r="71" spans="2:7" s="51" customFormat="1" x14ac:dyDescent="0.25">
      <c r="B71" s="58" t="s">
        <v>26</v>
      </c>
      <c r="C71" s="68"/>
      <c r="D71" s="58" t="s">
        <v>26</v>
      </c>
      <c r="E71" s="58"/>
      <c r="F71" s="52"/>
      <c r="G71" s="49"/>
    </row>
    <row r="72" spans="2:7" s="51" customFormat="1" x14ac:dyDescent="0.25">
      <c r="B72" s="59">
        <v>13035.95</v>
      </c>
      <c r="C72" s="51" t="s">
        <v>240</v>
      </c>
      <c r="D72" s="51">
        <v>46071.98</v>
      </c>
      <c r="E72" s="59"/>
      <c r="F72" s="52"/>
      <c r="G72" s="49"/>
    </row>
    <row r="73" spans="2:7" s="51" customFormat="1" ht="15.75" x14ac:dyDescent="0.25">
      <c r="B73" s="67">
        <v>47323.4</v>
      </c>
      <c r="C73" s="51" t="s">
        <v>199</v>
      </c>
      <c r="D73" s="51">
        <v>51090.41</v>
      </c>
      <c r="F73" s="52"/>
      <c r="G73" s="49"/>
    </row>
    <row r="74" spans="2:7" s="51" customFormat="1" ht="15.75" x14ac:dyDescent="0.25">
      <c r="B74" s="64"/>
      <c r="D74" s="64"/>
      <c r="F74" s="52"/>
      <c r="G74" s="49"/>
    </row>
    <row r="75" spans="2:7" s="51" customFormat="1" x14ac:dyDescent="0.25">
      <c r="B75" s="52">
        <v>-14287.37</v>
      </c>
      <c r="C75" s="51" t="s">
        <v>200</v>
      </c>
      <c r="D75" s="51">
        <v>-21081.5</v>
      </c>
      <c r="F75" s="52"/>
      <c r="G75" s="49"/>
    </row>
    <row r="76" spans="2:7" s="51" customFormat="1" ht="15.75" x14ac:dyDescent="0.25">
      <c r="B76" s="64">
        <v>46071.98</v>
      </c>
      <c r="C76" s="51" t="s">
        <v>241</v>
      </c>
      <c r="D76" s="51">
        <f>SUM(D72:D75)</f>
        <v>76080.890000000014</v>
      </c>
      <c r="F76" s="52"/>
      <c r="G76" s="49"/>
    </row>
    <row r="77" spans="2:7" s="51" customFormat="1" x14ac:dyDescent="0.25">
      <c r="B77" s="52"/>
      <c r="D77" s="52"/>
      <c r="F77" s="52"/>
      <c r="G77" s="49"/>
    </row>
    <row r="78" spans="2:7" s="51" customFormat="1" x14ac:dyDescent="0.25">
      <c r="B78" s="52"/>
      <c r="C78" s="51" t="s">
        <v>201</v>
      </c>
      <c r="D78" s="52"/>
      <c r="F78" s="52"/>
      <c r="G78" s="49" t="s">
        <v>202</v>
      </c>
    </row>
    <row r="79" spans="2:7" s="51" customFormat="1" x14ac:dyDescent="0.25">
      <c r="B79" s="52">
        <v>46071.98</v>
      </c>
      <c r="C79" s="51" t="s">
        <v>203</v>
      </c>
      <c r="D79" s="51">
        <v>76080.89</v>
      </c>
      <c r="F79" s="52"/>
      <c r="G79" s="52"/>
    </row>
    <row r="80" spans="2:7" s="51" customFormat="1" x14ac:dyDescent="0.25">
      <c r="B80" s="52">
        <v>7296.6</v>
      </c>
      <c r="C80" s="51" t="s">
        <v>204</v>
      </c>
      <c r="D80" s="51">
        <v>7552.43</v>
      </c>
      <c r="F80" s="52"/>
      <c r="G80" s="49"/>
    </row>
    <row r="81" spans="2:7" s="51" customFormat="1" x14ac:dyDescent="0.25">
      <c r="B81" s="52"/>
      <c r="D81" s="52"/>
      <c r="F81" s="52"/>
      <c r="G81" s="49"/>
    </row>
    <row r="82" spans="2:7" s="51" customFormat="1" x14ac:dyDescent="0.25">
      <c r="B82" s="52">
        <f>SUM(B79:B81)</f>
        <v>53368.58</v>
      </c>
      <c r="C82" s="51" t="s">
        <v>205</v>
      </c>
      <c r="D82" s="52">
        <f>SUM(D79:D81)</f>
        <v>83633.320000000007</v>
      </c>
      <c r="F82" s="52"/>
      <c r="G82" s="49"/>
    </row>
    <row r="83" spans="2:7" s="51" customFormat="1" x14ac:dyDescent="0.25">
      <c r="B83" s="52"/>
      <c r="D83" s="52"/>
      <c r="F83" s="52"/>
      <c r="G83" s="49"/>
    </row>
    <row r="84" spans="2:7" s="51" customFormat="1" x14ac:dyDescent="0.25">
      <c r="B84" s="69"/>
      <c r="F84" s="52"/>
      <c r="G84" s="49"/>
    </row>
    <row r="85" spans="2:7" s="51" customFormat="1" x14ac:dyDescent="0.25">
      <c r="B85" s="49"/>
      <c r="C85" s="51" t="s">
        <v>206</v>
      </c>
      <c r="D85" s="51" t="s">
        <v>207</v>
      </c>
      <c r="F85" s="52"/>
      <c r="G85" s="49"/>
    </row>
    <row r="86" spans="2:7" s="51" customFormat="1" x14ac:dyDescent="0.25">
      <c r="B86" s="49"/>
      <c r="C86" s="51" t="s">
        <v>208</v>
      </c>
      <c r="D86" s="51" t="s">
        <v>209</v>
      </c>
      <c r="F86" s="52"/>
      <c r="G86" s="49"/>
    </row>
    <row r="87" spans="2:7" s="51" customFormat="1" x14ac:dyDescent="0.25">
      <c r="B87" s="49"/>
      <c r="F87" s="52"/>
      <c r="G87" s="49"/>
    </row>
    <row r="88" spans="2:7" x14ac:dyDescent="0.25">
      <c r="C88" s="51" t="s">
        <v>210</v>
      </c>
    </row>
    <row r="89" spans="2:7" s="51" customFormat="1" x14ac:dyDescent="0.25">
      <c r="B89" s="49"/>
      <c r="F89" s="52"/>
    </row>
    <row r="90" spans="2:7" s="51" customFormat="1" x14ac:dyDescent="0.25">
      <c r="B90" s="49"/>
      <c r="C90" s="51" t="s">
        <v>88</v>
      </c>
      <c r="F90" s="52"/>
      <c r="G90" s="52"/>
    </row>
    <row r="91" spans="2:7" s="51" customFormat="1" x14ac:dyDescent="0.25">
      <c r="B91" s="49"/>
      <c r="C91" s="50" t="s">
        <v>172</v>
      </c>
      <c r="F91" s="52"/>
      <c r="G91" s="49"/>
    </row>
    <row r="92" spans="2:7" s="51" customFormat="1" x14ac:dyDescent="0.25">
      <c r="B92" s="49"/>
      <c r="C92" s="50" t="s">
        <v>237</v>
      </c>
      <c r="F92" s="52"/>
      <c r="G92" s="49"/>
    </row>
    <row r="93" spans="2:7" s="51" customFormat="1" x14ac:dyDescent="0.25">
      <c r="B93" s="49"/>
      <c r="C93" s="50"/>
      <c r="F93" s="52"/>
      <c r="G93" s="49"/>
    </row>
    <row r="94" spans="2:7" x14ac:dyDescent="0.25">
      <c r="D94" s="49" t="s">
        <v>211</v>
      </c>
    </row>
    <row r="95" spans="2:7" s="51" customFormat="1" x14ac:dyDescent="0.25">
      <c r="B95" s="70" t="s">
        <v>242</v>
      </c>
      <c r="F95" s="52"/>
      <c r="G95" s="49"/>
    </row>
    <row r="96" spans="2:7" s="51" customFormat="1" x14ac:dyDescent="0.25">
      <c r="B96" s="70" t="s">
        <v>212</v>
      </c>
      <c r="D96" s="51" t="s">
        <v>26</v>
      </c>
      <c r="F96" s="52"/>
      <c r="G96" s="49"/>
    </row>
    <row r="97" spans="2:7" s="51" customFormat="1" x14ac:dyDescent="0.25">
      <c r="B97" s="49"/>
      <c r="C97" s="51" t="s">
        <v>248</v>
      </c>
      <c r="D97" s="71"/>
      <c r="F97" s="52"/>
      <c r="G97" s="49"/>
    </row>
    <row r="98" spans="2:7" s="51" customFormat="1" x14ac:dyDescent="0.25">
      <c r="B98" s="49"/>
      <c r="C98" s="51" t="s">
        <v>213</v>
      </c>
      <c r="D98" s="51" t="s">
        <v>214</v>
      </c>
      <c r="F98" s="52"/>
      <c r="G98" s="52"/>
    </row>
    <row r="99" spans="2:7" s="51" customFormat="1" x14ac:dyDescent="0.25">
      <c r="B99" s="49"/>
      <c r="C99" s="51" t="s">
        <v>215</v>
      </c>
      <c r="D99" s="49">
        <v>27918.5</v>
      </c>
      <c r="F99" s="52"/>
      <c r="G99" s="49"/>
    </row>
    <row r="100" spans="2:7" s="51" customFormat="1" x14ac:dyDescent="0.25">
      <c r="B100" s="49"/>
      <c r="C100" s="51" t="s">
        <v>216</v>
      </c>
      <c r="D100" s="51">
        <v>25000</v>
      </c>
      <c r="F100" s="52"/>
      <c r="G100" s="49"/>
    </row>
    <row r="101" spans="2:7" s="51" customFormat="1" x14ac:dyDescent="0.25">
      <c r="B101" s="49"/>
      <c r="C101" s="51" t="s">
        <v>217</v>
      </c>
      <c r="D101" s="51">
        <v>5000</v>
      </c>
      <c r="F101" s="52"/>
      <c r="G101" s="49"/>
    </row>
    <row r="102" spans="2:7" s="51" customFormat="1" x14ac:dyDescent="0.25">
      <c r="B102" s="49"/>
      <c r="C102" s="51" t="s">
        <v>218</v>
      </c>
      <c r="D102" s="51">
        <v>950</v>
      </c>
      <c r="F102" s="52"/>
      <c r="G102" s="49"/>
    </row>
    <row r="103" spans="2:7" s="51" customFormat="1" x14ac:dyDescent="0.25">
      <c r="B103" s="49"/>
      <c r="C103" s="51" t="s">
        <v>219</v>
      </c>
      <c r="D103" s="51">
        <v>599.85</v>
      </c>
      <c r="F103" s="52"/>
      <c r="G103" s="49"/>
    </row>
    <row r="104" spans="2:7" s="51" customFormat="1" x14ac:dyDescent="0.25">
      <c r="B104" s="49"/>
      <c r="C104" s="51" t="s">
        <v>220</v>
      </c>
      <c r="D104" s="51">
        <v>1</v>
      </c>
      <c r="F104" s="52"/>
      <c r="G104" s="49"/>
    </row>
    <row r="105" spans="2:7" s="51" customFormat="1" x14ac:dyDescent="0.25">
      <c r="B105" s="49"/>
      <c r="C105" s="51" t="s">
        <v>221</v>
      </c>
      <c r="D105" s="51">
        <v>1873.61</v>
      </c>
      <c r="F105" s="52"/>
      <c r="G105" s="49"/>
    </row>
    <row r="106" spans="2:7" s="51" customFormat="1" x14ac:dyDescent="0.25">
      <c r="B106" s="49"/>
      <c r="C106" s="51" t="s">
        <v>222</v>
      </c>
      <c r="D106" s="51">
        <v>846.77</v>
      </c>
      <c r="F106" s="52"/>
      <c r="G106" s="49"/>
    </row>
    <row r="107" spans="2:7" s="51" customFormat="1" x14ac:dyDescent="0.25">
      <c r="B107" s="49"/>
      <c r="C107" s="51" t="s">
        <v>223</v>
      </c>
      <c r="D107" s="51">
        <v>1223.6500000000001</v>
      </c>
      <c r="F107" s="52"/>
      <c r="G107" s="49"/>
    </row>
    <row r="108" spans="2:7" s="51" customFormat="1" x14ac:dyDescent="0.25">
      <c r="B108" s="49"/>
      <c r="C108" s="51" t="s">
        <v>224</v>
      </c>
      <c r="D108" s="51">
        <v>1585.69</v>
      </c>
      <c r="F108" s="52"/>
      <c r="G108" s="49"/>
    </row>
    <row r="109" spans="2:7" s="51" customFormat="1" x14ac:dyDescent="0.25">
      <c r="B109" s="49"/>
      <c r="C109" s="51" t="s">
        <v>249</v>
      </c>
      <c r="D109" s="51">
        <v>7984.79</v>
      </c>
      <c r="F109" s="52"/>
      <c r="G109" s="49"/>
    </row>
    <row r="110" spans="2:7" s="51" customFormat="1" x14ac:dyDescent="0.25">
      <c r="B110" s="49"/>
      <c r="D110" s="51">
        <f>SUM(D99:D109)</f>
        <v>72983.86</v>
      </c>
      <c r="F110" s="52"/>
      <c r="G110" s="49"/>
    </row>
    <row r="111" spans="2:7" s="51" customFormat="1" x14ac:dyDescent="0.25">
      <c r="B111" s="49"/>
      <c r="F111" s="52"/>
      <c r="G111" s="49"/>
    </row>
    <row r="112" spans="2:7" x14ac:dyDescent="0.25">
      <c r="C112" s="49"/>
      <c r="D112" s="49" t="s">
        <v>225</v>
      </c>
    </row>
    <row r="113" spans="1:7" s="51" customFormat="1" x14ac:dyDescent="0.25">
      <c r="B113" s="70" t="s">
        <v>226</v>
      </c>
      <c r="F113" s="52"/>
      <c r="G113" s="49"/>
    </row>
    <row r="114" spans="1:7" s="51" customFormat="1" x14ac:dyDescent="0.25">
      <c r="B114" s="70" t="s">
        <v>227</v>
      </c>
      <c r="F114" s="52"/>
      <c r="G114" s="49"/>
    </row>
    <row r="115" spans="1:7" s="51" customFormat="1" x14ac:dyDescent="0.25">
      <c r="A115" s="51" t="s">
        <v>228</v>
      </c>
      <c r="B115" s="70" t="s">
        <v>229</v>
      </c>
      <c r="F115" s="52"/>
      <c r="G115" s="49"/>
    </row>
    <row r="116" spans="1:7" s="51" customFormat="1" x14ac:dyDescent="0.25">
      <c r="A116" s="49"/>
      <c r="B116" s="70" t="s">
        <v>243</v>
      </c>
      <c r="F116" s="52"/>
      <c r="G116" s="49"/>
    </row>
    <row r="117" spans="1:7" s="51" customFormat="1" x14ac:dyDescent="0.25">
      <c r="A117" s="49" t="s">
        <v>228</v>
      </c>
      <c r="B117" s="70" t="s">
        <v>230</v>
      </c>
      <c r="F117" s="52"/>
      <c r="G117" s="49"/>
    </row>
    <row r="118" spans="1:7" s="51" customFormat="1" x14ac:dyDescent="0.25">
      <c r="A118" s="49"/>
      <c r="B118" s="70" t="s">
        <v>244</v>
      </c>
      <c r="F118" s="52"/>
      <c r="G118" s="49"/>
    </row>
    <row r="119" spans="1:7" s="51" customFormat="1" x14ac:dyDescent="0.25">
      <c r="A119" s="49"/>
      <c r="B119" s="70" t="s">
        <v>231</v>
      </c>
      <c r="F119" s="52"/>
      <c r="G119" s="49"/>
    </row>
    <row r="120" spans="1:7" s="51" customFormat="1" x14ac:dyDescent="0.25">
      <c r="A120" s="49" t="s">
        <v>228</v>
      </c>
      <c r="B120" s="70" t="s">
        <v>232</v>
      </c>
      <c r="F120" s="52"/>
      <c r="G120" s="49"/>
    </row>
    <row r="121" spans="1:7" s="51" customFormat="1" x14ac:dyDescent="0.25">
      <c r="A121" s="49"/>
      <c r="B121" s="70" t="s">
        <v>245</v>
      </c>
      <c r="F121" s="52"/>
      <c r="G121" s="49"/>
    </row>
    <row r="122" spans="1:7" s="51" customFormat="1" x14ac:dyDescent="0.25">
      <c r="A122" s="49" t="s">
        <v>228</v>
      </c>
      <c r="B122" s="70" t="s">
        <v>233</v>
      </c>
      <c r="F122" s="52"/>
      <c r="G122" s="49"/>
    </row>
    <row r="123" spans="1:7" s="51" customFormat="1" x14ac:dyDescent="0.25">
      <c r="A123" s="49"/>
      <c r="B123" s="70" t="s">
        <v>234</v>
      </c>
      <c r="F123" s="52"/>
      <c r="G123" s="49"/>
    </row>
    <row r="124" spans="1:7" s="51" customFormat="1" x14ac:dyDescent="0.25">
      <c r="A124" s="51" t="s">
        <v>228</v>
      </c>
      <c r="B124" s="70" t="s">
        <v>235</v>
      </c>
      <c r="F124" s="52"/>
      <c r="G124" s="49"/>
    </row>
    <row r="125" spans="1:7" s="51" customFormat="1" x14ac:dyDescent="0.25">
      <c r="A125" s="49"/>
      <c r="B125" s="70" t="s">
        <v>236</v>
      </c>
      <c r="F125" s="52"/>
      <c r="G125" s="49"/>
    </row>
    <row r="126" spans="1:7" s="51" customFormat="1" x14ac:dyDescent="0.25">
      <c r="A126" s="49"/>
      <c r="B126" s="70"/>
      <c r="F126" s="52"/>
      <c r="G126" s="49"/>
    </row>
    <row r="128" spans="1:7" s="51" customFormat="1" x14ac:dyDescent="0.25">
      <c r="B128" s="70"/>
      <c r="F128" s="52"/>
      <c r="G128" s="49"/>
    </row>
    <row r="129" spans="2:7" s="51" customFormat="1" x14ac:dyDescent="0.25">
      <c r="B129" s="70"/>
      <c r="F129" s="52"/>
      <c r="G129" s="49"/>
    </row>
  </sheetData>
  <pageMargins left="0.7" right="0.7" top="0.75" bottom="0.75" header="0.3" footer="0.3"/>
  <pageSetup paperSize="9" scale="7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2A87-7E19-4FD1-B04D-C6F268996448}">
  <sheetPr>
    <pageSetUpPr fitToPage="1"/>
  </sheetPr>
  <dimension ref="A1:H30"/>
  <sheetViews>
    <sheetView topLeftCell="A25" workbookViewId="0">
      <selection activeCell="E21" sqref="E21"/>
    </sheetView>
  </sheetViews>
  <sheetFormatPr defaultColWidth="9.140625" defaultRowHeight="15" x14ac:dyDescent="0.25"/>
  <cols>
    <col min="1" max="1" width="11.42578125" style="46" bestFit="1" customWidth="1"/>
    <col min="2" max="2" width="18.140625" style="46" bestFit="1" customWidth="1"/>
    <col min="3" max="3" width="24.28515625" style="46" customWidth="1"/>
    <col min="4" max="4" width="38.28515625" style="46" bestFit="1" customWidth="1"/>
    <col min="5" max="5" width="54" style="46" customWidth="1"/>
    <col min="6" max="6" width="13.140625" style="46" bestFit="1" customWidth="1"/>
    <col min="7" max="7" width="12.140625" style="46" bestFit="1" customWidth="1"/>
    <col min="8" max="8" width="12.28515625" style="46" bestFit="1" customWidth="1"/>
    <col min="9" max="16384" width="9.140625" style="46"/>
  </cols>
  <sheetData>
    <row r="1" spans="1:8" ht="30" x14ac:dyDescent="0.25">
      <c r="A1" s="45" t="s">
        <v>76</v>
      </c>
      <c r="B1" s="45"/>
      <c r="C1" s="45"/>
      <c r="D1" s="45"/>
      <c r="E1" s="45"/>
      <c r="F1" s="45"/>
      <c r="G1" s="45"/>
      <c r="H1" s="45"/>
    </row>
    <row r="2" spans="1:8" x14ac:dyDescent="0.25">
      <c r="A2" s="45" t="s">
        <v>77</v>
      </c>
      <c r="B2" s="45" t="s">
        <v>78</v>
      </c>
      <c r="C2" s="45" t="s">
        <v>79</v>
      </c>
      <c r="D2" s="45" t="s">
        <v>80</v>
      </c>
      <c r="E2" s="45" t="s">
        <v>81</v>
      </c>
      <c r="F2" s="45" t="s">
        <v>82</v>
      </c>
      <c r="G2" s="45" t="s">
        <v>83</v>
      </c>
      <c r="H2" s="45" t="s">
        <v>84</v>
      </c>
    </row>
    <row r="3" spans="1:8" ht="45" x14ac:dyDescent="0.25">
      <c r="A3" s="47">
        <v>45722</v>
      </c>
      <c r="B3" s="46" t="s">
        <v>130</v>
      </c>
      <c r="C3" s="46" t="s">
        <v>88</v>
      </c>
      <c r="D3" s="46" t="s">
        <v>93</v>
      </c>
      <c r="E3" s="46" t="s">
        <v>131</v>
      </c>
      <c r="F3" s="46">
        <v>3000</v>
      </c>
      <c r="G3" s="46">
        <v>500</v>
      </c>
      <c r="H3" s="46" t="s">
        <v>94</v>
      </c>
    </row>
    <row r="4" spans="1:8" ht="45" x14ac:dyDescent="0.25">
      <c r="A4" s="47">
        <v>45771</v>
      </c>
      <c r="B4">
        <v>84021621</v>
      </c>
      <c r="C4" s="46" t="s">
        <v>88</v>
      </c>
      <c r="D4" t="s">
        <v>89</v>
      </c>
      <c r="E4" t="s">
        <v>90</v>
      </c>
      <c r="F4">
        <v>676.18</v>
      </c>
      <c r="G4">
        <v>112.7</v>
      </c>
      <c r="H4" s="46" t="s">
        <v>91</v>
      </c>
    </row>
    <row r="5" spans="1:8" ht="45" x14ac:dyDescent="0.25">
      <c r="A5" s="47">
        <v>45771</v>
      </c>
      <c r="B5">
        <v>84021622</v>
      </c>
      <c r="C5" s="46" t="s">
        <v>88</v>
      </c>
      <c r="D5" t="s">
        <v>89</v>
      </c>
      <c r="E5" t="s">
        <v>132</v>
      </c>
      <c r="F5">
        <v>654.36</v>
      </c>
      <c r="G5">
        <v>109.06</v>
      </c>
      <c r="H5" s="46" t="s">
        <v>91</v>
      </c>
    </row>
    <row r="6" spans="1:8" ht="30" x14ac:dyDescent="0.25">
      <c r="A6" s="47">
        <v>45786</v>
      </c>
      <c r="B6" s="46">
        <v>9058644407</v>
      </c>
      <c r="C6" s="46" t="s">
        <v>97</v>
      </c>
      <c r="D6" s="46" t="s">
        <v>98</v>
      </c>
      <c r="E6" s="46" t="s">
        <v>99</v>
      </c>
      <c r="F6" s="46">
        <v>500.65</v>
      </c>
      <c r="G6" s="46">
        <v>83.44</v>
      </c>
      <c r="H6" s="46" t="s">
        <v>100</v>
      </c>
    </row>
    <row r="7" spans="1:8" ht="45" x14ac:dyDescent="0.25">
      <c r="A7" s="47">
        <v>45839</v>
      </c>
      <c r="B7" s="46">
        <v>20418</v>
      </c>
      <c r="C7" s="46" t="s">
        <v>88</v>
      </c>
      <c r="D7" s="46" t="s">
        <v>86</v>
      </c>
      <c r="E7" s="46" t="s">
        <v>133</v>
      </c>
      <c r="F7" s="46">
        <v>225.76</v>
      </c>
      <c r="G7" s="46">
        <v>37.630000000000003</v>
      </c>
      <c r="H7" s="46" t="s">
        <v>87</v>
      </c>
    </row>
    <row r="8" spans="1:8" ht="45" x14ac:dyDescent="0.25">
      <c r="A8" s="47">
        <v>45891</v>
      </c>
      <c r="B8" s="46">
        <v>20703</v>
      </c>
      <c r="C8" s="46" t="s">
        <v>88</v>
      </c>
      <c r="D8" s="46" t="s">
        <v>86</v>
      </c>
      <c r="E8" s="46" t="s">
        <v>134</v>
      </c>
      <c r="F8" s="46">
        <v>56.02</v>
      </c>
      <c r="G8" s="46">
        <v>9.34</v>
      </c>
      <c r="H8" s="46" t="s">
        <v>87</v>
      </c>
    </row>
    <row r="9" spans="1:8" ht="45" x14ac:dyDescent="0.25">
      <c r="A9" s="47">
        <v>45897</v>
      </c>
      <c r="B9" s="46">
        <v>227704</v>
      </c>
      <c r="C9" s="46" t="s">
        <v>88</v>
      </c>
      <c r="D9" s="46" t="s">
        <v>135</v>
      </c>
      <c r="E9" s="46" t="s">
        <v>136</v>
      </c>
      <c r="F9" s="46">
        <v>2268</v>
      </c>
      <c r="G9" s="46">
        <v>378</v>
      </c>
      <c r="H9" s="46" t="s">
        <v>137</v>
      </c>
    </row>
    <row r="10" spans="1:8" ht="45" x14ac:dyDescent="0.25">
      <c r="A10" s="47">
        <v>45881</v>
      </c>
      <c r="B10" s="46" t="s">
        <v>138</v>
      </c>
      <c r="C10" s="46" t="s">
        <v>88</v>
      </c>
      <c r="D10" s="46" t="s">
        <v>139</v>
      </c>
      <c r="E10" s="46" t="s">
        <v>140</v>
      </c>
      <c r="F10" s="46">
        <v>412.8</v>
      </c>
      <c r="G10" s="46">
        <v>68.8</v>
      </c>
      <c r="H10" s="46" t="s">
        <v>141</v>
      </c>
    </row>
    <row r="11" spans="1:8" ht="30" x14ac:dyDescent="0.25">
      <c r="A11" s="47">
        <v>45887</v>
      </c>
      <c r="B11" s="46" t="s">
        <v>142</v>
      </c>
      <c r="C11" s="46" t="s">
        <v>85</v>
      </c>
      <c r="D11" s="46" t="s">
        <v>143</v>
      </c>
      <c r="E11" s="46" t="s">
        <v>144</v>
      </c>
      <c r="F11" s="46">
        <v>252</v>
      </c>
      <c r="G11" s="46">
        <v>42</v>
      </c>
      <c r="H11" s="46" t="s">
        <v>145</v>
      </c>
    </row>
    <row r="12" spans="1:8" ht="30" x14ac:dyDescent="0.25">
      <c r="A12" s="47">
        <v>45875</v>
      </c>
      <c r="B12" s="46">
        <v>547067396</v>
      </c>
      <c r="C12" s="46" t="s">
        <v>85</v>
      </c>
      <c r="D12" s="46" t="s">
        <v>92</v>
      </c>
      <c r="E12" t="s">
        <v>146</v>
      </c>
      <c r="F12" s="46">
        <v>777.01</v>
      </c>
      <c r="G12" s="46">
        <v>83.25</v>
      </c>
      <c r="H12" s="46" t="s">
        <v>147</v>
      </c>
    </row>
    <row r="13" spans="1:8" ht="30" x14ac:dyDescent="0.25">
      <c r="A13" s="47">
        <v>45939</v>
      </c>
      <c r="B13" s="46">
        <v>1232</v>
      </c>
      <c r="C13" s="46" t="s">
        <v>148</v>
      </c>
      <c r="D13" s="46" t="s">
        <v>149</v>
      </c>
      <c r="E13" s="46" t="s">
        <v>153</v>
      </c>
      <c r="F13" s="46">
        <v>4968</v>
      </c>
      <c r="G13" s="46">
        <v>828</v>
      </c>
      <c r="H13" s="46" t="s">
        <v>150</v>
      </c>
    </row>
    <row r="14" spans="1:8" ht="45" x14ac:dyDescent="0.25">
      <c r="A14" s="47">
        <v>45938</v>
      </c>
      <c r="B14" s="46" t="s">
        <v>151</v>
      </c>
      <c r="C14" s="46" t="s">
        <v>88</v>
      </c>
      <c r="D14" s="46" t="s">
        <v>95</v>
      </c>
      <c r="E14" s="46" t="s">
        <v>154</v>
      </c>
      <c r="F14" s="46">
        <v>83.52</v>
      </c>
      <c r="G14" s="46">
        <v>13.92</v>
      </c>
      <c r="H14" s="46" t="s">
        <v>152</v>
      </c>
    </row>
    <row r="15" spans="1:8" ht="30" x14ac:dyDescent="0.25">
      <c r="A15" s="47">
        <v>45959</v>
      </c>
      <c r="B15" s="46">
        <v>1237</v>
      </c>
      <c r="C15" s="46" t="s">
        <v>148</v>
      </c>
      <c r="D15" s="46" t="s">
        <v>149</v>
      </c>
      <c r="E15" s="46" t="s">
        <v>153</v>
      </c>
      <c r="F15" s="46">
        <v>960</v>
      </c>
      <c r="G15" s="46">
        <v>160</v>
      </c>
      <c r="H15" s="46" t="s">
        <v>150</v>
      </c>
    </row>
    <row r="16" spans="1:8" ht="30" x14ac:dyDescent="0.25">
      <c r="A16" s="47">
        <v>45959</v>
      </c>
      <c r="B16" s="46">
        <v>1238</v>
      </c>
      <c r="C16" s="46" t="s">
        <v>148</v>
      </c>
      <c r="D16" s="46" t="s">
        <v>149</v>
      </c>
      <c r="E16" s="46" t="s">
        <v>155</v>
      </c>
      <c r="F16" s="46">
        <v>180</v>
      </c>
      <c r="G16" s="46">
        <v>30</v>
      </c>
      <c r="H16" s="46" t="s">
        <v>150</v>
      </c>
    </row>
    <row r="17" spans="1:8" x14ac:dyDescent="0.25">
      <c r="A17" s="47"/>
      <c r="E17" s="45" t="s">
        <v>96</v>
      </c>
      <c r="G17" s="45">
        <f>SUM(G3:G16)</f>
        <v>2456.1400000000003</v>
      </c>
    </row>
    <row r="18" spans="1:8" x14ac:dyDescent="0.25">
      <c r="A18" s="47"/>
    </row>
    <row r="20" spans="1:8" ht="45" x14ac:dyDescent="0.25">
      <c r="A20" s="46" t="s">
        <v>156</v>
      </c>
    </row>
    <row r="21" spans="1:8" ht="45" x14ac:dyDescent="0.25">
      <c r="A21" s="47">
        <v>45992</v>
      </c>
      <c r="B21" s="46">
        <v>21272</v>
      </c>
      <c r="C21" s="46" t="s">
        <v>88</v>
      </c>
      <c r="D21" s="46" t="s">
        <v>157</v>
      </c>
      <c r="E21" s="46" t="s">
        <v>158</v>
      </c>
      <c r="F21" s="46">
        <v>144</v>
      </c>
      <c r="G21" s="46">
        <v>24</v>
      </c>
      <c r="H21" s="46" t="s">
        <v>87</v>
      </c>
    </row>
    <row r="22" spans="1:8" x14ac:dyDescent="0.25">
      <c r="A22" s="47"/>
    </row>
    <row r="23" spans="1:8" x14ac:dyDescent="0.25">
      <c r="A23" s="47"/>
    </row>
    <row r="24" spans="1:8" x14ac:dyDescent="0.25">
      <c r="A24" s="47"/>
    </row>
    <row r="25" spans="1:8" x14ac:dyDescent="0.25">
      <c r="A25" s="47"/>
    </row>
    <row r="26" spans="1:8" x14ac:dyDescent="0.25">
      <c r="A26" s="47"/>
    </row>
    <row r="27" spans="1:8" x14ac:dyDescent="0.25">
      <c r="A27" s="47"/>
      <c r="B27"/>
      <c r="C27"/>
      <c r="D27"/>
      <c r="E27"/>
      <c r="F27"/>
      <c r="G27"/>
      <c r="H27"/>
    </row>
    <row r="28" spans="1:8" x14ac:dyDescent="0.25">
      <c r="A28" s="47"/>
      <c r="B28"/>
      <c r="C28"/>
      <c r="D28"/>
      <c r="E28"/>
      <c r="F28"/>
      <c r="G28"/>
      <c r="H28"/>
    </row>
    <row r="29" spans="1:8" x14ac:dyDescent="0.25">
      <c r="A29" s="47"/>
      <c r="B29"/>
      <c r="C29"/>
      <c r="D29"/>
      <c r="E29"/>
      <c r="F29"/>
      <c r="G29"/>
    </row>
    <row r="30" spans="1:8" x14ac:dyDescent="0.25">
      <c r="A30"/>
      <c r="B30"/>
      <c r="C30"/>
      <c r="D30"/>
      <c r="E30"/>
      <c r="F30" s="45"/>
      <c r="G30" s="45"/>
    </row>
  </sheetData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7206-BC4D-4658-BB4A-399240AFC8CC}">
  <sheetPr>
    <pageSetUpPr fitToPage="1"/>
  </sheetPr>
  <dimension ref="A2:J44"/>
  <sheetViews>
    <sheetView workbookViewId="0">
      <selection activeCell="F45" sqref="F45"/>
    </sheetView>
  </sheetViews>
  <sheetFormatPr defaultColWidth="9.140625" defaultRowHeight="15" x14ac:dyDescent="0.25"/>
  <cols>
    <col min="1" max="1" width="49.28515625" style="19" bestFit="1" customWidth="1"/>
    <col min="2" max="2" width="12" customWidth="1"/>
    <col min="3" max="4" width="10.7109375" customWidth="1"/>
    <col min="6" max="6" width="44.85546875" style="19" customWidth="1"/>
    <col min="7" max="7" width="12.140625" customWidth="1"/>
    <col min="8" max="8" width="12.5703125" customWidth="1"/>
    <col min="9" max="9" width="10.42578125" customWidth="1"/>
  </cols>
  <sheetData>
    <row r="2" spans="1:9" ht="15.75" x14ac:dyDescent="0.25">
      <c r="C2" s="1" t="s">
        <v>32</v>
      </c>
    </row>
    <row r="3" spans="1:9" ht="15.75" x14ac:dyDescent="0.25">
      <c r="C3" s="1" t="s">
        <v>43</v>
      </c>
    </row>
    <row r="4" spans="1:9" ht="15.75" thickBot="1" x14ac:dyDescent="0.3"/>
    <row r="5" spans="1:9" ht="15.75" x14ac:dyDescent="0.25">
      <c r="A5" s="22" t="s">
        <v>0</v>
      </c>
      <c r="B5" s="23" t="s">
        <v>10</v>
      </c>
      <c r="C5" s="23" t="s">
        <v>11</v>
      </c>
      <c r="D5" s="24"/>
      <c r="F5" s="22" t="s">
        <v>12</v>
      </c>
      <c r="G5" s="31" t="s">
        <v>14</v>
      </c>
      <c r="H5" s="11" t="s">
        <v>15</v>
      </c>
      <c r="I5" s="24"/>
    </row>
    <row r="6" spans="1:9" ht="16.5" thickBot="1" x14ac:dyDescent="0.3">
      <c r="A6" s="25"/>
      <c r="B6" s="26" t="s">
        <v>48</v>
      </c>
      <c r="C6" s="26" t="s">
        <v>48</v>
      </c>
      <c r="D6" s="27" t="s">
        <v>8</v>
      </c>
      <c r="F6" s="25"/>
      <c r="G6" s="26" t="s">
        <v>48</v>
      </c>
      <c r="H6" s="3" t="s">
        <v>48</v>
      </c>
      <c r="I6" s="27" t="s">
        <v>8</v>
      </c>
    </row>
    <row r="7" spans="1:9" ht="15.75" x14ac:dyDescent="0.25">
      <c r="A7" s="28" t="s">
        <v>1</v>
      </c>
      <c r="B7" s="11">
        <v>2100</v>
      </c>
      <c r="C7" s="4"/>
      <c r="D7" s="4"/>
      <c r="F7" s="4" t="s">
        <v>13</v>
      </c>
      <c r="G7" s="4">
        <v>7476</v>
      </c>
      <c r="H7" s="4"/>
      <c r="I7" s="29"/>
    </row>
    <row r="8" spans="1:9" ht="15.75" x14ac:dyDescent="0.25">
      <c r="A8" s="28" t="s">
        <v>2</v>
      </c>
      <c r="B8" s="6">
        <v>900</v>
      </c>
      <c r="C8" s="5"/>
      <c r="D8" s="5"/>
      <c r="F8" s="5" t="s">
        <v>36</v>
      </c>
      <c r="G8" s="5">
        <v>2716.9</v>
      </c>
      <c r="H8" s="5"/>
      <c r="I8" s="29"/>
    </row>
    <row r="9" spans="1:9" ht="15.75" x14ac:dyDescent="0.25">
      <c r="A9" s="28" t="s">
        <v>3</v>
      </c>
      <c r="B9" s="5">
        <v>900</v>
      </c>
      <c r="C9" s="5"/>
      <c r="D9" s="5"/>
      <c r="F9" s="5" t="s">
        <v>35</v>
      </c>
      <c r="G9" s="6">
        <v>73246.880000000005</v>
      </c>
      <c r="H9" s="6"/>
      <c r="I9" s="29"/>
    </row>
    <row r="10" spans="1:9" ht="15.75" x14ac:dyDescent="0.25">
      <c r="A10" s="28" t="s">
        <v>4</v>
      </c>
      <c r="B10" s="6">
        <v>355</v>
      </c>
      <c r="C10" s="5"/>
      <c r="D10" s="5"/>
      <c r="F10" s="6"/>
      <c r="G10" s="5"/>
      <c r="H10" s="5">
        <v>0</v>
      </c>
      <c r="I10" s="29"/>
    </row>
    <row r="11" spans="1:9" ht="16.5" thickBot="1" x14ac:dyDescent="0.3">
      <c r="A11" s="28" t="s">
        <v>33</v>
      </c>
      <c r="B11" s="5">
        <v>1600</v>
      </c>
      <c r="C11" s="5"/>
      <c r="D11" s="5"/>
      <c r="F11" s="8" t="s">
        <v>40</v>
      </c>
      <c r="G11" s="9"/>
      <c r="H11" s="5"/>
      <c r="I11" s="29"/>
    </row>
    <row r="12" spans="1:9" ht="16.5" thickBot="1" x14ac:dyDescent="0.3">
      <c r="A12" s="28" t="s">
        <v>38</v>
      </c>
      <c r="B12" s="5">
        <v>700</v>
      </c>
      <c r="C12" s="5"/>
      <c r="D12" s="5"/>
      <c r="F12" s="9"/>
      <c r="G12" s="32">
        <f>+SUM(G11:G11)</f>
        <v>0</v>
      </c>
      <c r="H12" s="33">
        <f>SUM(H7:H11)</f>
        <v>0</v>
      </c>
      <c r="I12" s="34">
        <f>SUM(I7:I11)</f>
        <v>0</v>
      </c>
    </row>
    <row r="13" spans="1:9" ht="15.75" x14ac:dyDescent="0.25">
      <c r="A13" s="28" t="s">
        <v>5</v>
      </c>
      <c r="B13" s="5">
        <v>1000</v>
      </c>
      <c r="C13" s="5"/>
      <c r="D13" s="5"/>
      <c r="F13" s="39"/>
      <c r="G13" s="40"/>
    </row>
    <row r="14" spans="1:9" ht="15.75" x14ac:dyDescent="0.25">
      <c r="A14" s="28" t="s">
        <v>6</v>
      </c>
      <c r="B14" s="5">
        <v>500</v>
      </c>
      <c r="C14" s="5"/>
      <c r="D14" s="5"/>
    </row>
    <row r="15" spans="1:9" ht="15.75" x14ac:dyDescent="0.25">
      <c r="A15" s="28" t="s">
        <v>16</v>
      </c>
      <c r="B15" s="6">
        <v>260</v>
      </c>
      <c r="C15" s="5"/>
      <c r="D15" s="5"/>
    </row>
    <row r="16" spans="1:9" ht="15.75" x14ac:dyDescent="0.25">
      <c r="A16" s="28" t="s">
        <v>49</v>
      </c>
      <c r="B16" s="5">
        <v>300</v>
      </c>
      <c r="C16" s="5"/>
      <c r="D16" s="5"/>
    </row>
    <row r="17" spans="1:10" ht="15.75" x14ac:dyDescent="0.25">
      <c r="A17" s="28" t="s">
        <v>60</v>
      </c>
      <c r="B17" s="6">
        <v>350000</v>
      </c>
      <c r="C17" s="5"/>
      <c r="D17" s="5"/>
    </row>
    <row r="18" spans="1:10" ht="31.5" x14ac:dyDescent="0.25">
      <c r="A18" s="28" t="s">
        <v>50</v>
      </c>
      <c r="B18" s="38">
        <v>0</v>
      </c>
      <c r="C18" s="38"/>
      <c r="D18" s="37"/>
    </row>
    <row r="19" spans="1:10" ht="15.75" x14ac:dyDescent="0.25">
      <c r="A19" s="28" t="s">
        <v>31</v>
      </c>
      <c r="B19" s="38">
        <v>250</v>
      </c>
      <c r="C19" s="38"/>
      <c r="D19" s="17"/>
    </row>
    <row r="20" spans="1:10" ht="19.5" customHeight="1" x14ac:dyDescent="0.25">
      <c r="A20" s="28" t="s">
        <v>37</v>
      </c>
      <c r="B20" s="38">
        <v>2000</v>
      </c>
      <c r="C20" s="38"/>
      <c r="D20" s="17"/>
      <c r="H20" s="16"/>
    </row>
    <row r="21" spans="1:10" ht="15" customHeight="1" x14ac:dyDescent="0.25">
      <c r="A21" s="28" t="s">
        <v>34</v>
      </c>
      <c r="B21" s="38">
        <v>2000</v>
      </c>
      <c r="C21" s="38"/>
      <c r="D21" s="17"/>
    </row>
    <row r="22" spans="1:10" ht="15" customHeight="1" x14ac:dyDescent="0.25">
      <c r="A22" s="28" t="s">
        <v>7</v>
      </c>
      <c r="B22" s="5">
        <v>1000</v>
      </c>
      <c r="C22" s="5"/>
      <c r="D22" s="17"/>
      <c r="F22" s="20" t="s">
        <v>44</v>
      </c>
    </row>
    <row r="23" spans="1:10" ht="15" customHeight="1" thickBot="1" x14ac:dyDescent="0.3">
      <c r="A23" s="28" t="s">
        <v>39</v>
      </c>
      <c r="B23" s="5">
        <v>600</v>
      </c>
      <c r="C23" s="5"/>
      <c r="D23" s="29"/>
      <c r="G23" s="10" t="s">
        <v>22</v>
      </c>
    </row>
    <row r="24" spans="1:10" ht="31.5" x14ac:dyDescent="0.25">
      <c r="A24" s="28" t="s">
        <v>41</v>
      </c>
      <c r="B24" s="6">
        <v>550</v>
      </c>
      <c r="C24" s="5"/>
      <c r="D24" s="5"/>
      <c r="F24" s="7"/>
      <c r="G24" s="15"/>
      <c r="H24" s="15"/>
      <c r="I24" s="15"/>
      <c r="J24" s="15"/>
    </row>
    <row r="25" spans="1:10" ht="31.5" x14ac:dyDescent="0.25">
      <c r="A25" s="28" t="s">
        <v>51</v>
      </c>
      <c r="B25" s="5">
        <v>2500</v>
      </c>
      <c r="C25" s="5"/>
      <c r="D25" s="5"/>
      <c r="F25" s="21" t="s">
        <v>23</v>
      </c>
      <c r="G25" s="14" t="s">
        <v>25</v>
      </c>
      <c r="H25" s="14" t="s">
        <v>27</v>
      </c>
      <c r="I25" s="14" t="s">
        <v>28</v>
      </c>
      <c r="J25" s="14" t="s">
        <v>29</v>
      </c>
    </row>
    <row r="26" spans="1:10" ht="31.5" x14ac:dyDescent="0.25">
      <c r="A26" s="28" t="s">
        <v>52</v>
      </c>
      <c r="B26" s="6">
        <v>2000</v>
      </c>
      <c r="C26" s="5"/>
      <c r="D26" s="5"/>
      <c r="F26" s="8"/>
      <c r="G26" s="14" t="s">
        <v>26</v>
      </c>
      <c r="H26" s="14" t="s">
        <v>26</v>
      </c>
      <c r="I26" s="14" t="s">
        <v>26</v>
      </c>
      <c r="J26" s="14" t="s">
        <v>26</v>
      </c>
    </row>
    <row r="27" spans="1:10" ht="15.75" x14ac:dyDescent="0.25">
      <c r="A27" s="28" t="s">
        <v>62</v>
      </c>
      <c r="B27" s="6">
        <v>51</v>
      </c>
      <c r="C27" s="5"/>
      <c r="D27" s="5"/>
      <c r="F27" s="8"/>
      <c r="H27" s="8"/>
      <c r="I27" s="8"/>
      <c r="J27" s="8"/>
    </row>
    <row r="28" spans="1:10" ht="15.75" x14ac:dyDescent="0.25">
      <c r="A28" s="28"/>
      <c r="B28" s="5"/>
      <c r="C28" s="5"/>
      <c r="D28" s="5"/>
      <c r="F28" s="8" t="s">
        <v>30</v>
      </c>
      <c r="G28" s="42">
        <v>7432.19</v>
      </c>
      <c r="H28" s="8"/>
      <c r="I28" s="8"/>
      <c r="J28" s="42">
        <v>7432.19</v>
      </c>
    </row>
    <row r="29" spans="1:10" ht="16.5" thickBot="1" x14ac:dyDescent="0.3">
      <c r="A29" s="30" t="s">
        <v>8</v>
      </c>
      <c r="B29" s="5"/>
      <c r="C29" s="5"/>
      <c r="D29" s="5"/>
      <c r="F29" s="2" t="s">
        <v>24</v>
      </c>
      <c r="G29" s="12">
        <v>46071.98</v>
      </c>
      <c r="H29" s="35">
        <f>-C30</f>
        <v>0</v>
      </c>
      <c r="I29" s="2">
        <f>+SUM(H7:H11)</f>
        <v>0</v>
      </c>
      <c r="J29" s="2">
        <f>SUM(G29:I29)</f>
        <v>46071.98</v>
      </c>
    </row>
    <row r="30" spans="1:10" ht="16.5" thickBot="1" x14ac:dyDescent="0.3">
      <c r="A30" s="18" t="s">
        <v>9</v>
      </c>
      <c r="B30" s="35">
        <f>+SUM(B7:B29)</f>
        <v>369566</v>
      </c>
      <c r="C30" s="35">
        <f>+SUM(C7:C29)</f>
        <v>0</v>
      </c>
      <c r="D30" s="35">
        <f>SUM(D7:D29)</f>
        <v>0</v>
      </c>
      <c r="G30" s="2">
        <f>+SUM(G27:G29)</f>
        <v>53504.170000000006</v>
      </c>
      <c r="H30" s="2">
        <f>+SUM(H27:H29)</f>
        <v>0</v>
      </c>
      <c r="I30" s="2">
        <f>+SUM(H7:H11)</f>
        <v>0</v>
      </c>
      <c r="J30" s="36">
        <f>+SUM(J27:J29)</f>
        <v>53504.170000000006</v>
      </c>
    </row>
    <row r="31" spans="1:10" ht="15.75" x14ac:dyDescent="0.25">
      <c r="A31" s="18"/>
    </row>
    <row r="32" spans="1:10" ht="15.75" x14ac:dyDescent="0.25">
      <c r="A32" s="18"/>
      <c r="F32" s="44" t="s">
        <v>64</v>
      </c>
    </row>
    <row r="33" spans="1:6" ht="15.75" x14ac:dyDescent="0.25">
      <c r="A33" s="18"/>
      <c r="F33" t="s">
        <v>53</v>
      </c>
    </row>
    <row r="34" spans="1:6" x14ac:dyDescent="0.25">
      <c r="F34" t="s">
        <v>54</v>
      </c>
    </row>
    <row r="35" spans="1:6" ht="15.75" x14ac:dyDescent="0.25">
      <c r="A35" s="41" t="s">
        <v>45</v>
      </c>
      <c r="F35" t="s">
        <v>55</v>
      </c>
    </row>
    <row r="36" spans="1:6" ht="15.75" x14ac:dyDescent="0.25">
      <c r="A36" s="18"/>
      <c r="F36" t="s">
        <v>56</v>
      </c>
    </row>
    <row r="37" spans="1:6" ht="15.75" x14ac:dyDescent="0.25">
      <c r="A37" s="18" t="s">
        <v>17</v>
      </c>
      <c r="B37" s="13">
        <v>46071.98</v>
      </c>
      <c r="F37" t="s">
        <v>57</v>
      </c>
    </row>
    <row r="38" spans="1:6" ht="15.75" x14ac:dyDescent="0.25">
      <c r="A38" s="18" t="s">
        <v>47</v>
      </c>
      <c r="B38" s="12">
        <f>+B36+B37</f>
        <v>46071.98</v>
      </c>
      <c r="F38" t="s">
        <v>58</v>
      </c>
    </row>
    <row r="39" spans="1:6" ht="16.5" thickBot="1" x14ac:dyDescent="0.3">
      <c r="A39" s="18" t="s">
        <v>18</v>
      </c>
      <c r="B39" s="33"/>
      <c r="F39" t="s">
        <v>59</v>
      </c>
    </row>
    <row r="40" spans="1:6" ht="15.75" x14ac:dyDescent="0.25">
      <c r="A40" s="18" t="s">
        <v>21</v>
      </c>
      <c r="B40" s="12">
        <f>+B38+B39</f>
        <v>46071.98</v>
      </c>
      <c r="F40" t="s">
        <v>65</v>
      </c>
    </row>
    <row r="41" spans="1:6" ht="15.75" x14ac:dyDescent="0.25">
      <c r="A41" s="18" t="s">
        <v>19</v>
      </c>
      <c r="F41" t="s">
        <v>61</v>
      </c>
    </row>
    <row r="42" spans="1:6" ht="15.75" x14ac:dyDescent="0.25">
      <c r="A42" s="18" t="s">
        <v>20</v>
      </c>
      <c r="B42" s="35"/>
      <c r="F42" t="s">
        <v>63</v>
      </c>
    </row>
    <row r="43" spans="1:6" ht="15.75" x14ac:dyDescent="0.25">
      <c r="A43" s="18" t="s">
        <v>46</v>
      </c>
      <c r="B43" s="13">
        <f>SUM(B40-B42)</f>
        <v>46071.98</v>
      </c>
      <c r="F43" s="43" t="s">
        <v>66</v>
      </c>
    </row>
    <row r="44" spans="1:6" ht="15.75" x14ac:dyDescent="0.25">
      <c r="A44" s="18"/>
      <c r="F44" s="19" t="s">
        <v>75</v>
      </c>
    </row>
  </sheetData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D030-E499-4FC0-A927-02661F4766C0}">
  <sheetPr>
    <pageSetUpPr fitToPage="1"/>
  </sheetPr>
  <dimension ref="A2:J44"/>
  <sheetViews>
    <sheetView workbookViewId="0">
      <selection activeCell="B18" sqref="B18"/>
    </sheetView>
  </sheetViews>
  <sheetFormatPr defaultColWidth="9.140625" defaultRowHeight="15" x14ac:dyDescent="0.25"/>
  <cols>
    <col min="1" max="1" width="49.28515625" style="19" bestFit="1" customWidth="1"/>
    <col min="2" max="2" width="12" customWidth="1"/>
    <col min="3" max="4" width="10.7109375" customWidth="1"/>
    <col min="6" max="6" width="44.85546875" style="19" customWidth="1"/>
    <col min="7" max="7" width="12.140625" customWidth="1"/>
    <col min="8" max="8" width="12.5703125" customWidth="1"/>
    <col min="9" max="9" width="10.42578125" customWidth="1"/>
  </cols>
  <sheetData>
    <row r="2" spans="1:9" ht="15.75" x14ac:dyDescent="0.25">
      <c r="C2" s="1" t="s">
        <v>32</v>
      </c>
    </row>
    <row r="3" spans="1:9" ht="15.75" x14ac:dyDescent="0.25">
      <c r="C3" s="1" t="s">
        <v>67</v>
      </c>
    </row>
    <row r="4" spans="1:9" ht="15.75" thickBot="1" x14ac:dyDescent="0.3"/>
    <row r="5" spans="1:9" ht="15.75" x14ac:dyDescent="0.25">
      <c r="A5" s="22" t="s">
        <v>0</v>
      </c>
      <c r="B5" s="23" t="s">
        <v>10</v>
      </c>
      <c r="C5" s="23" t="s">
        <v>11</v>
      </c>
      <c r="D5" s="24"/>
      <c r="F5" s="22" t="s">
        <v>12</v>
      </c>
      <c r="G5" s="31" t="s">
        <v>14</v>
      </c>
      <c r="H5" s="11" t="s">
        <v>15</v>
      </c>
      <c r="I5" s="24"/>
    </row>
    <row r="6" spans="1:9" ht="16.5" thickBot="1" x14ac:dyDescent="0.3">
      <c r="A6" s="25"/>
      <c r="B6" s="26" t="s">
        <v>48</v>
      </c>
      <c r="C6" s="26" t="s">
        <v>48</v>
      </c>
      <c r="D6" s="27" t="s">
        <v>8</v>
      </c>
      <c r="F6" s="25"/>
      <c r="G6" s="26" t="s">
        <v>48</v>
      </c>
      <c r="H6" s="3" t="s">
        <v>48</v>
      </c>
      <c r="I6" s="27" t="s">
        <v>8</v>
      </c>
    </row>
    <row r="7" spans="1:9" ht="15.75" x14ac:dyDescent="0.25">
      <c r="A7" s="28" t="s">
        <v>1</v>
      </c>
      <c r="B7" s="4">
        <v>2100</v>
      </c>
      <c r="C7" s="4"/>
      <c r="D7" s="4"/>
      <c r="F7" s="4" t="s">
        <v>13</v>
      </c>
      <c r="G7" s="4">
        <v>7476</v>
      </c>
      <c r="H7" s="11">
        <v>3738</v>
      </c>
      <c r="I7" s="29"/>
    </row>
    <row r="8" spans="1:9" ht="15.75" x14ac:dyDescent="0.25">
      <c r="A8" s="28" t="s">
        <v>2</v>
      </c>
      <c r="B8" s="5">
        <v>900</v>
      </c>
      <c r="C8" s="5"/>
      <c r="D8" s="5"/>
      <c r="F8" s="5" t="s">
        <v>36</v>
      </c>
      <c r="G8" s="5">
        <v>2716.9</v>
      </c>
      <c r="H8" s="6">
        <v>2744.07</v>
      </c>
      <c r="I8" s="29"/>
    </row>
    <row r="9" spans="1:9" ht="15.75" x14ac:dyDescent="0.25">
      <c r="A9" s="28" t="s">
        <v>3</v>
      </c>
      <c r="B9" s="5">
        <v>900</v>
      </c>
      <c r="C9" s="5"/>
      <c r="D9" s="5"/>
      <c r="F9" s="5" t="s">
        <v>35</v>
      </c>
      <c r="G9" s="5">
        <v>73246.91</v>
      </c>
      <c r="H9" s="6">
        <v>36028.46</v>
      </c>
      <c r="I9" s="29"/>
    </row>
    <row r="10" spans="1:9" ht="15.75" x14ac:dyDescent="0.25">
      <c r="A10" s="28" t="s">
        <v>4</v>
      </c>
      <c r="B10" s="5">
        <v>355</v>
      </c>
      <c r="C10" s="5"/>
      <c r="D10" s="5"/>
      <c r="F10" s="6"/>
      <c r="G10" s="5"/>
      <c r="H10" s="5">
        <v>0</v>
      </c>
      <c r="I10" s="29"/>
    </row>
    <row r="11" spans="1:9" ht="16.5" thickBot="1" x14ac:dyDescent="0.3">
      <c r="A11" s="28" t="s">
        <v>33</v>
      </c>
      <c r="B11" s="5">
        <v>1600</v>
      </c>
      <c r="C11" s="5"/>
      <c r="D11" s="5"/>
      <c r="F11" s="8" t="s">
        <v>40</v>
      </c>
      <c r="G11" s="9"/>
      <c r="H11" s="5"/>
      <c r="I11" s="29"/>
    </row>
    <row r="12" spans="1:9" ht="16.5" thickBot="1" x14ac:dyDescent="0.3">
      <c r="A12" s="28" t="s">
        <v>38</v>
      </c>
      <c r="B12" s="5">
        <v>700</v>
      </c>
      <c r="C12" s="5"/>
      <c r="D12" s="5"/>
      <c r="F12" s="9"/>
      <c r="G12" s="32">
        <f>+SUM(G11:G11)</f>
        <v>0</v>
      </c>
      <c r="H12" s="33">
        <f>SUM(H7:H11)</f>
        <v>42510.53</v>
      </c>
      <c r="I12" s="34">
        <f>SUM(I7:I11)</f>
        <v>0</v>
      </c>
    </row>
    <row r="13" spans="1:9" ht="15.75" x14ac:dyDescent="0.25">
      <c r="A13" s="28" t="s">
        <v>5</v>
      </c>
      <c r="B13" s="5">
        <v>1000</v>
      </c>
      <c r="C13" s="5"/>
      <c r="D13" s="5"/>
      <c r="F13" s="39"/>
      <c r="G13" s="40"/>
    </row>
    <row r="14" spans="1:9" ht="15.75" x14ac:dyDescent="0.25">
      <c r="A14" s="28" t="s">
        <v>6</v>
      </c>
      <c r="B14" s="5">
        <v>500</v>
      </c>
      <c r="C14" s="5"/>
      <c r="D14" s="5"/>
    </row>
    <row r="15" spans="1:9" ht="15.75" x14ac:dyDescent="0.25">
      <c r="A15" s="28" t="s">
        <v>16</v>
      </c>
      <c r="B15" s="5">
        <v>260</v>
      </c>
      <c r="C15" s="5"/>
      <c r="D15" s="5"/>
    </row>
    <row r="16" spans="1:9" ht="15.75" x14ac:dyDescent="0.25">
      <c r="A16" s="28" t="s">
        <v>49</v>
      </c>
      <c r="B16" s="5">
        <v>300</v>
      </c>
      <c r="C16" s="5"/>
      <c r="D16" s="5"/>
    </row>
    <row r="17" spans="1:10" ht="15.75" x14ac:dyDescent="0.25">
      <c r="A17" s="28" t="s">
        <v>60</v>
      </c>
      <c r="B17" s="5">
        <v>35000</v>
      </c>
      <c r="C17" s="5"/>
      <c r="D17" s="5"/>
    </row>
    <row r="18" spans="1:10" ht="31.5" x14ac:dyDescent="0.25">
      <c r="A18" s="28" t="s">
        <v>50</v>
      </c>
      <c r="B18" s="38">
        <v>0</v>
      </c>
      <c r="C18" s="38"/>
      <c r="D18" s="37"/>
    </row>
    <row r="19" spans="1:10" ht="15.75" x14ac:dyDescent="0.25">
      <c r="A19" s="28" t="s">
        <v>31</v>
      </c>
      <c r="B19" s="38">
        <v>250</v>
      </c>
      <c r="C19" s="38"/>
      <c r="D19" s="17"/>
    </row>
    <row r="20" spans="1:10" ht="19.5" customHeight="1" x14ac:dyDescent="0.25">
      <c r="A20" s="28" t="s">
        <v>37</v>
      </c>
      <c r="B20" s="38">
        <v>2000</v>
      </c>
      <c r="C20" s="38"/>
      <c r="D20" s="17"/>
      <c r="H20" s="16"/>
    </row>
    <row r="21" spans="1:10" ht="15" customHeight="1" x14ac:dyDescent="0.25">
      <c r="A21" s="28" t="s">
        <v>34</v>
      </c>
      <c r="B21" s="38">
        <v>2000</v>
      </c>
      <c r="C21" s="38"/>
      <c r="D21" s="17"/>
    </row>
    <row r="22" spans="1:10" ht="15" customHeight="1" x14ac:dyDescent="0.25">
      <c r="A22" s="28" t="s">
        <v>7</v>
      </c>
      <c r="B22" s="5">
        <v>1000</v>
      </c>
      <c r="C22" s="5"/>
      <c r="D22" s="17"/>
      <c r="F22" s="20" t="s">
        <v>69</v>
      </c>
    </row>
    <row r="23" spans="1:10" ht="15" customHeight="1" thickBot="1" x14ac:dyDescent="0.3">
      <c r="A23" s="28" t="s">
        <v>39</v>
      </c>
      <c r="B23" s="5">
        <v>600</v>
      </c>
      <c r="C23" s="5"/>
      <c r="D23" s="29"/>
      <c r="G23" s="10" t="s">
        <v>22</v>
      </c>
    </row>
    <row r="24" spans="1:10" ht="31.5" x14ac:dyDescent="0.25">
      <c r="A24" s="28" t="s">
        <v>41</v>
      </c>
      <c r="B24" s="5">
        <v>550</v>
      </c>
      <c r="C24" s="5"/>
      <c r="D24" s="5"/>
      <c r="F24" s="7"/>
      <c r="G24" s="15"/>
      <c r="H24" s="15"/>
      <c r="I24" s="15"/>
      <c r="J24" s="15"/>
    </row>
    <row r="25" spans="1:10" ht="31.5" x14ac:dyDescent="0.25">
      <c r="A25" s="28" t="s">
        <v>51</v>
      </c>
      <c r="B25" s="5">
        <v>2500</v>
      </c>
      <c r="C25" s="5"/>
      <c r="D25" s="5"/>
      <c r="F25" s="21" t="s">
        <v>23</v>
      </c>
      <c r="G25" s="14" t="s">
        <v>25</v>
      </c>
      <c r="H25" s="14" t="s">
        <v>27</v>
      </c>
      <c r="I25" s="14" t="s">
        <v>28</v>
      </c>
      <c r="J25" s="14" t="s">
        <v>29</v>
      </c>
    </row>
    <row r="26" spans="1:10" ht="31.5" x14ac:dyDescent="0.25">
      <c r="A26" s="28" t="s">
        <v>52</v>
      </c>
      <c r="B26" s="5">
        <v>2000</v>
      </c>
      <c r="C26" s="5"/>
      <c r="D26" s="5"/>
      <c r="F26" s="8"/>
      <c r="G26" s="14" t="s">
        <v>26</v>
      </c>
      <c r="H26" s="14" t="s">
        <v>26</v>
      </c>
      <c r="I26" s="14" t="s">
        <v>26</v>
      </c>
      <c r="J26" s="14" t="s">
        <v>26</v>
      </c>
    </row>
    <row r="27" spans="1:10" ht="15.75" x14ac:dyDescent="0.25">
      <c r="A27" s="28" t="s">
        <v>62</v>
      </c>
      <c r="B27" s="5">
        <v>51</v>
      </c>
      <c r="C27" s="6">
        <v>4.25</v>
      </c>
      <c r="D27" s="5"/>
      <c r="F27" s="8"/>
      <c r="H27" s="8"/>
      <c r="I27" s="8"/>
      <c r="J27" s="8"/>
    </row>
    <row r="28" spans="1:10" ht="15.75" x14ac:dyDescent="0.25">
      <c r="A28" s="28"/>
      <c r="B28" s="5"/>
      <c r="C28" s="5"/>
      <c r="D28" s="5"/>
      <c r="F28" s="8" t="s">
        <v>30</v>
      </c>
      <c r="G28" s="42">
        <v>7432.19</v>
      </c>
      <c r="H28" s="8"/>
      <c r="I28" s="8"/>
      <c r="J28" s="42">
        <v>7432.19</v>
      </c>
    </row>
    <row r="29" spans="1:10" ht="16.5" thickBot="1" x14ac:dyDescent="0.3">
      <c r="A29" s="30" t="s">
        <v>8</v>
      </c>
      <c r="B29" s="5"/>
      <c r="C29" s="5"/>
      <c r="D29" s="5"/>
      <c r="F29" s="2" t="s">
        <v>24</v>
      </c>
      <c r="G29" s="12">
        <v>46071.98</v>
      </c>
      <c r="H29" s="35">
        <f>-C30</f>
        <v>-4.25</v>
      </c>
      <c r="I29" s="2">
        <f>+SUM(H7:H11)</f>
        <v>42510.53</v>
      </c>
      <c r="J29" s="2">
        <f>SUM(G29:I29)</f>
        <v>88578.260000000009</v>
      </c>
    </row>
    <row r="30" spans="1:10" ht="16.5" thickBot="1" x14ac:dyDescent="0.3">
      <c r="A30" s="18" t="s">
        <v>9</v>
      </c>
      <c r="B30" s="35">
        <f>+SUM(B7:B29)</f>
        <v>54566</v>
      </c>
      <c r="C30" s="35">
        <f>+SUM(C7:C29)</f>
        <v>4.25</v>
      </c>
      <c r="D30" s="35">
        <f>SUM(D7:D29)</f>
        <v>0</v>
      </c>
      <c r="G30" s="2">
        <f>+SUM(G27:G29)</f>
        <v>53504.170000000006</v>
      </c>
      <c r="H30" s="2">
        <f>+SUM(H27:H29)</f>
        <v>-4.25</v>
      </c>
      <c r="I30" s="2">
        <f>+SUM(H7:H11)</f>
        <v>42510.53</v>
      </c>
      <c r="J30" s="36">
        <f>+SUM(J27:J29)</f>
        <v>96010.450000000012</v>
      </c>
    </row>
    <row r="31" spans="1:10" ht="15.75" x14ac:dyDescent="0.25">
      <c r="A31" s="18"/>
    </row>
    <row r="32" spans="1:10" ht="15.75" x14ac:dyDescent="0.25">
      <c r="A32" s="18"/>
    </row>
    <row r="33" spans="1:2" ht="15.75" x14ac:dyDescent="0.25">
      <c r="A33" s="18"/>
    </row>
    <row r="35" spans="1:2" ht="15.75" x14ac:dyDescent="0.25">
      <c r="A35" s="41" t="s">
        <v>68</v>
      </c>
    </row>
    <row r="36" spans="1:2" ht="15.75" x14ac:dyDescent="0.25">
      <c r="A36" s="18"/>
    </row>
    <row r="37" spans="1:2" ht="15.75" x14ac:dyDescent="0.25">
      <c r="A37" s="18" t="s">
        <v>17</v>
      </c>
      <c r="B37" s="13">
        <v>46071.98</v>
      </c>
    </row>
    <row r="38" spans="1:2" ht="15.75" x14ac:dyDescent="0.25">
      <c r="A38" s="18" t="s">
        <v>47</v>
      </c>
      <c r="B38" s="12">
        <f>+B36+B37</f>
        <v>46071.98</v>
      </c>
    </row>
    <row r="39" spans="1:2" ht="16.5" thickBot="1" x14ac:dyDescent="0.3">
      <c r="A39" s="18" t="s">
        <v>18</v>
      </c>
      <c r="B39" s="33">
        <f>SUM(H7:H11)</f>
        <v>42510.53</v>
      </c>
    </row>
    <row r="40" spans="1:2" ht="15.75" x14ac:dyDescent="0.25">
      <c r="A40" s="18" t="s">
        <v>21</v>
      </c>
      <c r="B40" s="12">
        <f>+B38+B39</f>
        <v>88582.510000000009</v>
      </c>
    </row>
    <row r="41" spans="1:2" ht="15.75" x14ac:dyDescent="0.25">
      <c r="A41" s="18" t="s">
        <v>19</v>
      </c>
    </row>
    <row r="42" spans="1:2" ht="15.75" x14ac:dyDescent="0.25">
      <c r="A42" s="18" t="s">
        <v>20</v>
      </c>
      <c r="B42" s="35">
        <f>+SUM(C8:C29)</f>
        <v>4.25</v>
      </c>
    </row>
    <row r="43" spans="1:2" ht="15.75" x14ac:dyDescent="0.25">
      <c r="A43" s="18" t="s">
        <v>70</v>
      </c>
      <c r="B43" s="13">
        <f>SUM(B40-B42)</f>
        <v>88578.260000000009</v>
      </c>
    </row>
    <row r="44" spans="1:2" ht="15.75" x14ac:dyDescent="0.25">
      <c r="A44" s="18"/>
    </row>
  </sheetData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06FB-BFF0-4D29-9AAC-69CC4E276866}">
  <sheetPr>
    <pageSetUpPr fitToPage="1"/>
  </sheetPr>
  <dimension ref="A2:J44"/>
  <sheetViews>
    <sheetView workbookViewId="0">
      <selection activeCell="B18" sqref="B18"/>
    </sheetView>
  </sheetViews>
  <sheetFormatPr defaultColWidth="9.140625" defaultRowHeight="15" x14ac:dyDescent="0.25"/>
  <cols>
    <col min="1" max="1" width="49.28515625" style="19" bestFit="1" customWidth="1"/>
    <col min="2" max="2" width="12" customWidth="1"/>
    <col min="3" max="4" width="10.7109375" customWidth="1"/>
    <col min="6" max="6" width="44.85546875" style="19" customWidth="1"/>
    <col min="7" max="7" width="12.140625" customWidth="1"/>
    <col min="8" max="8" width="12.5703125" customWidth="1"/>
    <col min="9" max="9" width="10.42578125" customWidth="1"/>
  </cols>
  <sheetData>
    <row r="2" spans="1:9" ht="15.75" x14ac:dyDescent="0.25">
      <c r="C2" s="1" t="s">
        <v>32</v>
      </c>
    </row>
    <row r="3" spans="1:9" ht="15.75" x14ac:dyDescent="0.25">
      <c r="C3" s="1" t="s">
        <v>71</v>
      </c>
    </row>
    <row r="4" spans="1:9" ht="15.75" thickBot="1" x14ac:dyDescent="0.3"/>
    <row r="5" spans="1:9" ht="15.75" x14ac:dyDescent="0.25">
      <c r="A5" s="22" t="s">
        <v>0</v>
      </c>
      <c r="B5" s="23" t="s">
        <v>10</v>
      </c>
      <c r="C5" s="23" t="s">
        <v>11</v>
      </c>
      <c r="D5" s="24"/>
      <c r="F5" s="22" t="s">
        <v>12</v>
      </c>
      <c r="G5" s="31" t="s">
        <v>14</v>
      </c>
      <c r="H5" s="11" t="s">
        <v>15</v>
      </c>
      <c r="I5" s="24"/>
    </row>
    <row r="6" spans="1:9" ht="16.5" thickBot="1" x14ac:dyDescent="0.3">
      <c r="A6" s="25"/>
      <c r="B6" s="26" t="s">
        <v>48</v>
      </c>
      <c r="C6" s="26" t="s">
        <v>48</v>
      </c>
      <c r="D6" s="27" t="s">
        <v>8</v>
      </c>
      <c r="F6" s="25"/>
      <c r="G6" s="26" t="s">
        <v>48</v>
      </c>
      <c r="H6" s="3" t="s">
        <v>48</v>
      </c>
      <c r="I6" s="27" t="s">
        <v>8</v>
      </c>
    </row>
    <row r="7" spans="1:9" ht="15.75" x14ac:dyDescent="0.25">
      <c r="A7" s="28" t="s">
        <v>1</v>
      </c>
      <c r="B7" s="4">
        <v>2100</v>
      </c>
      <c r="C7" s="11">
        <v>279.86</v>
      </c>
      <c r="D7" s="4"/>
      <c r="F7" s="4" t="s">
        <v>13</v>
      </c>
      <c r="G7" s="4">
        <v>7476</v>
      </c>
      <c r="H7" s="4">
        <v>3738</v>
      </c>
      <c r="I7" s="29"/>
    </row>
    <row r="8" spans="1:9" ht="15.75" x14ac:dyDescent="0.25">
      <c r="A8" s="28" t="s">
        <v>2</v>
      </c>
      <c r="B8" s="5">
        <v>900</v>
      </c>
      <c r="C8" s="6">
        <v>628.63</v>
      </c>
      <c r="D8" s="6">
        <v>83.44</v>
      </c>
      <c r="F8" s="5" t="s">
        <v>36</v>
      </c>
      <c r="G8" s="5">
        <v>2716.9</v>
      </c>
      <c r="H8" s="5">
        <v>2744.07</v>
      </c>
      <c r="I8" s="29"/>
    </row>
    <row r="9" spans="1:9" ht="15.75" x14ac:dyDescent="0.25">
      <c r="A9" s="28" t="s">
        <v>3</v>
      </c>
      <c r="B9" s="5">
        <v>900</v>
      </c>
      <c r="C9" s="5"/>
      <c r="D9" s="5"/>
      <c r="F9" s="5" t="s">
        <v>35</v>
      </c>
      <c r="G9" s="5">
        <v>73246.91</v>
      </c>
      <c r="H9" s="5">
        <v>36028.46</v>
      </c>
      <c r="I9" s="29"/>
    </row>
    <row r="10" spans="1:9" ht="15.75" x14ac:dyDescent="0.25">
      <c r="A10" s="28" t="s">
        <v>4</v>
      </c>
      <c r="B10" s="5">
        <v>355</v>
      </c>
      <c r="C10" s="6">
        <v>355</v>
      </c>
      <c r="D10" s="5">
        <v>0</v>
      </c>
      <c r="F10" s="6"/>
      <c r="G10" s="5"/>
      <c r="H10" s="5">
        <v>0</v>
      </c>
      <c r="I10" s="29"/>
    </row>
    <row r="11" spans="1:9" ht="16.5" thickBot="1" x14ac:dyDescent="0.3">
      <c r="A11" s="28" t="s">
        <v>33</v>
      </c>
      <c r="B11" s="5">
        <v>1600</v>
      </c>
      <c r="C11" s="5"/>
      <c r="D11" s="5"/>
      <c r="F11" s="8" t="s">
        <v>40</v>
      </c>
      <c r="G11" s="9"/>
      <c r="H11" s="5"/>
      <c r="I11" s="29"/>
    </row>
    <row r="12" spans="1:9" ht="16.5" thickBot="1" x14ac:dyDescent="0.3">
      <c r="A12" s="28" t="s">
        <v>38</v>
      </c>
      <c r="B12" s="5">
        <v>700</v>
      </c>
      <c r="C12" s="6">
        <v>676.18</v>
      </c>
      <c r="D12" s="6">
        <v>112.7</v>
      </c>
      <c r="F12" s="9"/>
      <c r="G12" s="32">
        <f>+SUM(G11:G11)</f>
        <v>0</v>
      </c>
      <c r="H12" s="33">
        <f>SUM(H7:H11)</f>
        <v>42510.53</v>
      </c>
      <c r="I12" s="34">
        <f>SUM(I7:I11)</f>
        <v>0</v>
      </c>
    </row>
    <row r="13" spans="1:9" ht="15.75" x14ac:dyDescent="0.25">
      <c r="A13" s="28" t="s">
        <v>5</v>
      </c>
      <c r="B13" s="5">
        <v>1000</v>
      </c>
      <c r="C13" s="5"/>
      <c r="D13" s="5"/>
      <c r="F13" s="39"/>
      <c r="G13" s="40"/>
    </row>
    <row r="14" spans="1:9" ht="15.75" x14ac:dyDescent="0.25">
      <c r="A14" s="28" t="s">
        <v>6</v>
      </c>
      <c r="B14" s="5">
        <v>500</v>
      </c>
      <c r="C14" s="5"/>
      <c r="D14" s="5"/>
    </row>
    <row r="15" spans="1:9" ht="15.75" x14ac:dyDescent="0.25">
      <c r="A15" s="28" t="s">
        <v>16</v>
      </c>
      <c r="B15" s="5">
        <v>260</v>
      </c>
      <c r="C15" s="5"/>
      <c r="D15" s="5"/>
    </row>
    <row r="16" spans="1:9" ht="15.75" x14ac:dyDescent="0.25">
      <c r="A16" s="28" t="s">
        <v>49</v>
      </c>
      <c r="B16" s="5">
        <v>300</v>
      </c>
      <c r="C16" s="5"/>
      <c r="D16" s="5"/>
    </row>
    <row r="17" spans="1:10" ht="15.75" x14ac:dyDescent="0.25">
      <c r="A17" s="28" t="s">
        <v>60</v>
      </c>
      <c r="B17" s="5">
        <v>35000</v>
      </c>
      <c r="C17" s="5"/>
      <c r="D17" s="5"/>
    </row>
    <row r="18" spans="1:10" ht="31.5" x14ac:dyDescent="0.25">
      <c r="A18" s="28" t="s">
        <v>50</v>
      </c>
      <c r="B18" s="38">
        <v>0</v>
      </c>
      <c r="C18" s="38"/>
      <c r="D18" s="37"/>
    </row>
    <row r="19" spans="1:10" ht="15.75" x14ac:dyDescent="0.25">
      <c r="A19" s="28" t="s">
        <v>31</v>
      </c>
      <c r="B19" s="38">
        <v>250</v>
      </c>
      <c r="C19" s="38"/>
      <c r="D19" s="17"/>
    </row>
    <row r="20" spans="1:10" ht="19.5" customHeight="1" x14ac:dyDescent="0.25">
      <c r="A20" s="28" t="s">
        <v>37</v>
      </c>
      <c r="B20" s="38">
        <v>2000</v>
      </c>
      <c r="C20" s="38"/>
      <c r="D20" s="17"/>
      <c r="H20" s="16"/>
    </row>
    <row r="21" spans="1:10" ht="15" customHeight="1" x14ac:dyDescent="0.25">
      <c r="A21" s="28" t="s">
        <v>34</v>
      </c>
      <c r="B21" s="38">
        <v>2000</v>
      </c>
      <c r="C21" s="38"/>
      <c r="D21" s="17"/>
    </row>
    <row r="22" spans="1:10" ht="15" customHeight="1" x14ac:dyDescent="0.25">
      <c r="A22" s="28" t="s">
        <v>7</v>
      </c>
      <c r="B22" s="5">
        <v>1000</v>
      </c>
      <c r="C22" s="5"/>
      <c r="D22" s="17"/>
      <c r="F22" s="20" t="s">
        <v>72</v>
      </c>
    </row>
    <row r="23" spans="1:10" ht="15" customHeight="1" thickBot="1" x14ac:dyDescent="0.3">
      <c r="A23" s="28" t="s">
        <v>39</v>
      </c>
      <c r="B23" s="5">
        <v>600</v>
      </c>
      <c r="C23" s="5"/>
      <c r="D23" s="29"/>
      <c r="G23" s="10" t="s">
        <v>22</v>
      </c>
    </row>
    <row r="24" spans="1:10" ht="31.5" x14ac:dyDescent="0.25">
      <c r="A24" s="28" t="s">
        <v>41</v>
      </c>
      <c r="B24" s="5">
        <v>550</v>
      </c>
      <c r="C24" s="5"/>
      <c r="D24" s="5"/>
      <c r="F24" s="7"/>
      <c r="G24" s="15"/>
      <c r="H24" s="15"/>
      <c r="I24" s="15"/>
      <c r="J24" s="15"/>
    </row>
    <row r="25" spans="1:10" ht="31.5" x14ac:dyDescent="0.25">
      <c r="A25" s="28" t="s">
        <v>51</v>
      </c>
      <c r="B25" s="5">
        <v>2500</v>
      </c>
      <c r="C25" s="5"/>
      <c r="D25" s="5"/>
      <c r="F25" s="21" t="s">
        <v>23</v>
      </c>
      <c r="G25" s="14" t="s">
        <v>25</v>
      </c>
      <c r="H25" s="14" t="s">
        <v>27</v>
      </c>
      <c r="I25" s="14" t="s">
        <v>28</v>
      </c>
      <c r="J25" s="14" t="s">
        <v>29</v>
      </c>
    </row>
    <row r="26" spans="1:10" ht="31.5" x14ac:dyDescent="0.25">
      <c r="A26" s="28" t="s">
        <v>52</v>
      </c>
      <c r="B26" s="5">
        <v>2000</v>
      </c>
      <c r="C26" s="5"/>
      <c r="D26" s="5"/>
      <c r="F26" s="8"/>
      <c r="G26" s="14" t="s">
        <v>26</v>
      </c>
      <c r="H26" s="14" t="s">
        <v>26</v>
      </c>
      <c r="I26" s="14" t="s">
        <v>26</v>
      </c>
      <c r="J26" s="14" t="s">
        <v>26</v>
      </c>
    </row>
    <row r="27" spans="1:10" ht="15.75" x14ac:dyDescent="0.25">
      <c r="A27" s="28" t="s">
        <v>62</v>
      </c>
      <c r="B27" s="5">
        <v>51</v>
      </c>
      <c r="C27" s="6">
        <v>8.5</v>
      </c>
      <c r="D27" s="5"/>
      <c r="F27" s="8"/>
      <c r="H27" s="8"/>
      <c r="I27" s="8"/>
      <c r="J27" s="8"/>
    </row>
    <row r="28" spans="1:10" ht="15.75" x14ac:dyDescent="0.25">
      <c r="A28" s="28"/>
      <c r="B28" s="5"/>
      <c r="C28" s="5"/>
      <c r="D28" s="5"/>
      <c r="F28" s="8" t="s">
        <v>30</v>
      </c>
      <c r="G28">
        <v>7432.19</v>
      </c>
      <c r="H28" s="8"/>
      <c r="I28" s="8"/>
      <c r="J28">
        <v>7432.19</v>
      </c>
    </row>
    <row r="29" spans="1:10" ht="16.5" thickBot="1" x14ac:dyDescent="0.3">
      <c r="A29" s="30" t="s">
        <v>8</v>
      </c>
      <c r="B29" s="5"/>
      <c r="C29" s="5"/>
      <c r="D29" s="5"/>
      <c r="F29" s="2" t="s">
        <v>24</v>
      </c>
      <c r="G29" s="12">
        <v>46071.98</v>
      </c>
      <c r="H29" s="35">
        <f>-C30</f>
        <v>-1948.17</v>
      </c>
      <c r="I29" s="2">
        <f>+SUM(H7:H11)</f>
        <v>42510.53</v>
      </c>
      <c r="J29" s="2">
        <f>SUM(G29:I29)</f>
        <v>86634.34</v>
      </c>
    </row>
    <row r="30" spans="1:10" ht="16.5" thickBot="1" x14ac:dyDescent="0.3">
      <c r="A30" s="18" t="s">
        <v>9</v>
      </c>
      <c r="B30" s="35">
        <f>+SUM(B7:B29)</f>
        <v>54566</v>
      </c>
      <c r="C30" s="35">
        <f>+SUM(C7:C29)</f>
        <v>1948.17</v>
      </c>
      <c r="D30" s="35">
        <f>SUM(D7:D29)</f>
        <v>196.14</v>
      </c>
      <c r="G30" s="2">
        <f>+SUM(G27:G29)</f>
        <v>53504.170000000006</v>
      </c>
      <c r="H30" s="2">
        <f>+SUM(H27:H29)</f>
        <v>-1948.17</v>
      </c>
      <c r="I30" s="2">
        <f>+SUM(H7:H11)</f>
        <v>42510.53</v>
      </c>
      <c r="J30" s="36">
        <f>+SUM(J27:J29)</f>
        <v>94066.53</v>
      </c>
    </row>
    <row r="31" spans="1:10" ht="15.75" x14ac:dyDescent="0.25">
      <c r="A31" s="18"/>
    </row>
    <row r="32" spans="1:10" ht="15.75" x14ac:dyDescent="0.25">
      <c r="A32" s="18"/>
    </row>
    <row r="33" spans="1:2" ht="15.75" x14ac:dyDescent="0.25">
      <c r="A33" s="18"/>
    </row>
    <row r="35" spans="1:2" ht="15.75" x14ac:dyDescent="0.25">
      <c r="A35" s="41" t="s">
        <v>73</v>
      </c>
    </row>
    <row r="36" spans="1:2" ht="15.75" x14ac:dyDescent="0.25">
      <c r="A36" s="18"/>
    </row>
    <row r="37" spans="1:2" ht="15.75" x14ac:dyDescent="0.25">
      <c r="A37" s="18" t="s">
        <v>17</v>
      </c>
      <c r="B37" s="13">
        <v>46071.98</v>
      </c>
    </row>
    <row r="38" spans="1:2" ht="15.75" x14ac:dyDescent="0.25">
      <c r="A38" s="18" t="s">
        <v>47</v>
      </c>
      <c r="B38" s="12">
        <f>+B36+B37</f>
        <v>46071.98</v>
      </c>
    </row>
    <row r="39" spans="1:2" ht="16.5" thickBot="1" x14ac:dyDescent="0.3">
      <c r="A39" s="18" t="s">
        <v>18</v>
      </c>
      <c r="B39" s="33">
        <f>SUM(H7:H11)</f>
        <v>42510.53</v>
      </c>
    </row>
    <row r="40" spans="1:2" ht="15.75" x14ac:dyDescent="0.25">
      <c r="A40" s="18" t="s">
        <v>21</v>
      </c>
      <c r="B40" s="12">
        <f>+B38+B39</f>
        <v>88582.510000000009</v>
      </c>
    </row>
    <row r="41" spans="1:2" ht="15.75" x14ac:dyDescent="0.25">
      <c r="A41" s="18" t="s">
        <v>19</v>
      </c>
    </row>
    <row r="42" spans="1:2" ht="15.75" x14ac:dyDescent="0.25">
      <c r="A42" s="18" t="s">
        <v>20</v>
      </c>
      <c r="B42" s="35">
        <f>+SUM(C7:C29)</f>
        <v>1948.17</v>
      </c>
    </row>
    <row r="43" spans="1:2" ht="15.75" x14ac:dyDescent="0.25">
      <c r="A43" s="18" t="s">
        <v>74</v>
      </c>
      <c r="B43" s="13">
        <f>SUM(B40-B42)</f>
        <v>86634.340000000011</v>
      </c>
    </row>
    <row r="44" spans="1:2" ht="15.75" x14ac:dyDescent="0.25">
      <c r="A44" s="18"/>
    </row>
  </sheetData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4773B-6766-4737-8769-37CED18FE072}">
  <sheetPr>
    <pageSetUpPr fitToPage="1"/>
  </sheetPr>
  <dimension ref="A2:J44"/>
  <sheetViews>
    <sheetView workbookViewId="0">
      <selection sqref="A1:XFD1048576"/>
    </sheetView>
  </sheetViews>
  <sheetFormatPr defaultColWidth="9.140625" defaultRowHeight="15" x14ac:dyDescent="0.25"/>
  <cols>
    <col min="1" max="1" width="49.28515625" style="19" bestFit="1" customWidth="1"/>
    <col min="2" max="2" width="12" customWidth="1"/>
    <col min="3" max="4" width="10.7109375" customWidth="1"/>
    <col min="6" max="6" width="44.85546875" style="19" customWidth="1"/>
    <col min="7" max="7" width="12.140625" customWidth="1"/>
    <col min="8" max="8" width="12.5703125" customWidth="1"/>
    <col min="9" max="9" width="10.42578125" customWidth="1"/>
  </cols>
  <sheetData>
    <row r="2" spans="1:9" ht="15.75" x14ac:dyDescent="0.25">
      <c r="C2" s="1" t="s">
        <v>32</v>
      </c>
    </row>
    <row r="3" spans="1:9" ht="15.75" x14ac:dyDescent="0.25">
      <c r="C3" s="1" t="s">
        <v>101</v>
      </c>
    </row>
    <row r="4" spans="1:9" ht="15.75" thickBot="1" x14ac:dyDescent="0.3"/>
    <row r="5" spans="1:9" ht="15.75" x14ac:dyDescent="0.25">
      <c r="A5" s="22" t="s">
        <v>0</v>
      </c>
      <c r="B5" s="23" t="s">
        <v>10</v>
      </c>
      <c r="C5" s="23" t="s">
        <v>11</v>
      </c>
      <c r="D5" s="24"/>
      <c r="F5" s="22" t="s">
        <v>12</v>
      </c>
      <c r="G5" s="31" t="s">
        <v>14</v>
      </c>
      <c r="H5" s="11" t="s">
        <v>15</v>
      </c>
      <c r="I5" s="24"/>
    </row>
    <row r="6" spans="1:9" ht="16.5" thickBot="1" x14ac:dyDescent="0.3">
      <c r="A6" s="25"/>
      <c r="B6" s="26" t="s">
        <v>48</v>
      </c>
      <c r="C6" s="26" t="s">
        <v>48</v>
      </c>
      <c r="D6" s="27" t="s">
        <v>8</v>
      </c>
      <c r="F6" s="25"/>
      <c r="G6" s="26" t="s">
        <v>48</v>
      </c>
      <c r="H6" s="3" t="s">
        <v>48</v>
      </c>
      <c r="I6" s="27" t="s">
        <v>8</v>
      </c>
    </row>
    <row r="7" spans="1:9" ht="15.75" x14ac:dyDescent="0.25">
      <c r="A7" s="28" t="s">
        <v>1</v>
      </c>
      <c r="B7" s="4">
        <v>2100</v>
      </c>
      <c r="C7" s="4">
        <v>279.86</v>
      </c>
      <c r="D7" s="4"/>
      <c r="F7" s="4" t="s">
        <v>13</v>
      </c>
      <c r="G7" s="4">
        <v>7476</v>
      </c>
      <c r="H7" s="4">
        <v>3738</v>
      </c>
      <c r="I7" s="29"/>
    </row>
    <row r="8" spans="1:9" ht="15.75" x14ac:dyDescent="0.25">
      <c r="A8" s="28" t="s">
        <v>2</v>
      </c>
      <c r="B8" s="5">
        <v>900</v>
      </c>
      <c r="C8" s="5">
        <v>628.63</v>
      </c>
      <c r="D8" s="5">
        <v>83.44</v>
      </c>
      <c r="F8" s="5" t="s">
        <v>36</v>
      </c>
      <c r="G8" s="5">
        <v>2716.9</v>
      </c>
      <c r="H8" s="5">
        <v>2744.07</v>
      </c>
      <c r="I8" s="29"/>
    </row>
    <row r="9" spans="1:9" ht="15.75" x14ac:dyDescent="0.25">
      <c r="A9" s="28" t="s">
        <v>3</v>
      </c>
      <c r="B9" s="5">
        <v>900</v>
      </c>
      <c r="C9" s="5"/>
      <c r="D9" s="5"/>
      <c r="F9" s="5" t="s">
        <v>35</v>
      </c>
      <c r="G9" s="5">
        <v>73246.91</v>
      </c>
      <c r="H9" s="5">
        <v>36028.46</v>
      </c>
      <c r="I9" s="29"/>
    </row>
    <row r="10" spans="1:9" ht="15.75" x14ac:dyDescent="0.25">
      <c r="A10" s="28" t="s">
        <v>4</v>
      </c>
      <c r="B10" s="5">
        <v>355</v>
      </c>
      <c r="C10" s="5">
        <v>355</v>
      </c>
      <c r="D10" s="5">
        <v>0</v>
      </c>
      <c r="F10" s="6"/>
      <c r="G10" s="5"/>
      <c r="H10" s="5">
        <v>0</v>
      </c>
      <c r="I10" s="29"/>
    </row>
    <row r="11" spans="1:9" ht="16.5" thickBot="1" x14ac:dyDescent="0.3">
      <c r="A11" s="28" t="s">
        <v>33</v>
      </c>
      <c r="B11" s="5">
        <v>1600</v>
      </c>
      <c r="C11" s="5"/>
      <c r="D11" s="5"/>
      <c r="F11" s="8" t="s">
        <v>40</v>
      </c>
      <c r="G11" s="9"/>
      <c r="H11" s="5"/>
      <c r="I11" s="29"/>
    </row>
    <row r="12" spans="1:9" ht="16.5" thickBot="1" x14ac:dyDescent="0.3">
      <c r="A12" s="28" t="s">
        <v>38</v>
      </c>
      <c r="B12" s="5">
        <v>700</v>
      </c>
      <c r="C12" s="5">
        <v>676.18</v>
      </c>
      <c r="D12" s="5">
        <v>112.7</v>
      </c>
      <c r="F12" s="9"/>
      <c r="G12" s="32">
        <f>+SUM(G11:G11)</f>
        <v>0</v>
      </c>
      <c r="H12" s="33">
        <f>SUM(H7:H11)</f>
        <v>42510.53</v>
      </c>
      <c r="I12" s="34">
        <f>SUM(I7:I11)</f>
        <v>0</v>
      </c>
    </row>
    <row r="13" spans="1:9" ht="15.75" x14ac:dyDescent="0.25">
      <c r="A13" s="28" t="s">
        <v>5</v>
      </c>
      <c r="B13" s="5">
        <v>1000</v>
      </c>
      <c r="C13" s="5"/>
      <c r="D13" s="5"/>
      <c r="F13" s="39"/>
      <c r="G13" s="40"/>
    </row>
    <row r="14" spans="1:9" ht="15.75" x14ac:dyDescent="0.25">
      <c r="A14" s="28" t="s">
        <v>6</v>
      </c>
      <c r="B14" s="5">
        <v>500</v>
      </c>
      <c r="C14" s="5"/>
      <c r="D14" s="5"/>
    </row>
    <row r="15" spans="1:9" ht="15.75" x14ac:dyDescent="0.25">
      <c r="A15" s="28" t="s">
        <v>16</v>
      </c>
      <c r="B15" s="5">
        <v>260</v>
      </c>
      <c r="C15" s="5"/>
      <c r="D15" s="5"/>
    </row>
    <row r="16" spans="1:9" ht="15.75" x14ac:dyDescent="0.25">
      <c r="A16" s="28" t="s">
        <v>49</v>
      </c>
      <c r="B16" s="5">
        <v>300</v>
      </c>
      <c r="C16" s="5"/>
      <c r="D16" s="5"/>
    </row>
    <row r="17" spans="1:10" ht="15.75" x14ac:dyDescent="0.25">
      <c r="A17" s="28" t="s">
        <v>60</v>
      </c>
      <c r="B17" s="5">
        <v>35000</v>
      </c>
      <c r="C17" s="5"/>
      <c r="D17" s="5"/>
    </row>
    <row r="18" spans="1:10" ht="31.5" x14ac:dyDescent="0.25">
      <c r="A18" s="28" t="s">
        <v>50</v>
      </c>
      <c r="B18" s="38">
        <v>0</v>
      </c>
      <c r="C18" s="38"/>
      <c r="D18" s="37"/>
    </row>
    <row r="19" spans="1:10" ht="15.75" x14ac:dyDescent="0.25">
      <c r="A19" s="28" t="s">
        <v>31</v>
      </c>
      <c r="B19" s="38">
        <v>250</v>
      </c>
      <c r="C19" s="38"/>
      <c r="D19" s="17"/>
    </row>
    <row r="20" spans="1:10" ht="19.5" customHeight="1" x14ac:dyDescent="0.25">
      <c r="A20" s="28" t="s">
        <v>37</v>
      </c>
      <c r="B20" s="38">
        <v>2000</v>
      </c>
      <c r="C20" s="38"/>
      <c r="D20" s="17"/>
      <c r="H20" s="16"/>
    </row>
    <row r="21" spans="1:10" ht="15" customHeight="1" x14ac:dyDescent="0.25">
      <c r="A21" s="28" t="s">
        <v>34</v>
      </c>
      <c r="B21" s="38">
        <v>2000</v>
      </c>
      <c r="C21" s="38"/>
      <c r="D21" s="17"/>
    </row>
    <row r="22" spans="1:10" ht="15" customHeight="1" x14ac:dyDescent="0.25">
      <c r="A22" s="28" t="s">
        <v>7</v>
      </c>
      <c r="B22" s="5">
        <v>1000</v>
      </c>
      <c r="C22" s="5"/>
      <c r="D22" s="17"/>
      <c r="F22" s="20" t="s">
        <v>104</v>
      </c>
    </row>
    <row r="23" spans="1:10" ht="15" customHeight="1" thickBot="1" x14ac:dyDescent="0.3">
      <c r="A23" s="28" t="s">
        <v>39</v>
      </c>
      <c r="B23" s="5">
        <v>600</v>
      </c>
      <c r="C23" s="5"/>
      <c r="D23" s="29"/>
      <c r="G23" s="10" t="s">
        <v>22</v>
      </c>
    </row>
    <row r="24" spans="1:10" ht="31.5" x14ac:dyDescent="0.25">
      <c r="A24" s="28" t="s">
        <v>41</v>
      </c>
      <c r="B24" s="5">
        <v>550</v>
      </c>
      <c r="C24" s="5"/>
      <c r="D24" s="5"/>
      <c r="F24" s="7"/>
      <c r="G24" s="15"/>
      <c r="H24" s="15"/>
      <c r="I24" s="15"/>
      <c r="J24" s="15"/>
    </row>
    <row r="25" spans="1:10" ht="31.5" x14ac:dyDescent="0.25">
      <c r="A25" s="28" t="s">
        <v>51</v>
      </c>
      <c r="B25" s="5">
        <v>2500</v>
      </c>
      <c r="C25" s="5"/>
      <c r="D25" s="5"/>
      <c r="F25" s="21" t="s">
        <v>23</v>
      </c>
      <c r="G25" s="14" t="s">
        <v>25</v>
      </c>
      <c r="H25" s="14" t="s">
        <v>27</v>
      </c>
      <c r="I25" s="14" t="s">
        <v>28</v>
      </c>
      <c r="J25" s="14" t="s">
        <v>29</v>
      </c>
    </row>
    <row r="26" spans="1:10" ht="31.5" x14ac:dyDescent="0.25">
      <c r="A26" s="28" t="s">
        <v>52</v>
      </c>
      <c r="B26" s="5">
        <v>2000</v>
      </c>
      <c r="C26" s="5"/>
      <c r="D26" s="5"/>
      <c r="F26" s="8"/>
      <c r="G26" s="14" t="s">
        <v>26</v>
      </c>
      <c r="H26" s="14" t="s">
        <v>26</v>
      </c>
      <c r="I26" s="14" t="s">
        <v>26</v>
      </c>
      <c r="J26" s="14" t="s">
        <v>26</v>
      </c>
    </row>
    <row r="27" spans="1:10" ht="15.75" x14ac:dyDescent="0.25">
      <c r="A27" s="28" t="s">
        <v>62</v>
      </c>
      <c r="B27" s="5">
        <v>51</v>
      </c>
      <c r="C27" s="6">
        <v>12.75</v>
      </c>
      <c r="D27" s="5"/>
      <c r="F27" s="8"/>
      <c r="H27" s="8"/>
      <c r="I27" s="8"/>
      <c r="J27" s="8"/>
    </row>
    <row r="28" spans="1:10" ht="15.75" x14ac:dyDescent="0.25">
      <c r="A28" s="28"/>
      <c r="B28" s="5"/>
      <c r="C28" s="5"/>
      <c r="D28" s="5"/>
      <c r="F28" s="8" t="s">
        <v>30</v>
      </c>
      <c r="G28">
        <v>7432.19</v>
      </c>
      <c r="H28" s="8"/>
      <c r="I28" s="8"/>
      <c r="J28">
        <v>7432.19</v>
      </c>
    </row>
    <row r="29" spans="1:10" ht="16.5" thickBot="1" x14ac:dyDescent="0.3">
      <c r="A29" s="30" t="s">
        <v>8</v>
      </c>
      <c r="B29" s="5"/>
      <c r="C29" s="5"/>
      <c r="D29" s="5"/>
      <c r="F29" s="2" t="s">
        <v>24</v>
      </c>
      <c r="G29" s="12">
        <v>46071.98</v>
      </c>
      <c r="H29" s="35">
        <f>-C30</f>
        <v>-1952.42</v>
      </c>
      <c r="I29" s="2">
        <f>+SUM(H7:H11)</f>
        <v>42510.53</v>
      </c>
      <c r="J29" s="2">
        <f>SUM(G29:I29)</f>
        <v>86630.09</v>
      </c>
    </row>
    <row r="30" spans="1:10" ht="16.5" thickBot="1" x14ac:dyDescent="0.3">
      <c r="A30" s="18" t="s">
        <v>9</v>
      </c>
      <c r="B30" s="35">
        <f>+SUM(B7:B29)</f>
        <v>54566</v>
      </c>
      <c r="C30" s="35">
        <f>+SUM(C7:C29)</f>
        <v>1952.42</v>
      </c>
      <c r="D30" s="35">
        <f>SUM(D7:D29)</f>
        <v>196.14</v>
      </c>
      <c r="G30" s="2">
        <f>+SUM(G27:G29)</f>
        <v>53504.170000000006</v>
      </c>
      <c r="H30" s="2">
        <f>+SUM(H27:H29)</f>
        <v>-1952.42</v>
      </c>
      <c r="I30" s="2">
        <f>+SUM(H7:H11)</f>
        <v>42510.53</v>
      </c>
      <c r="J30" s="36">
        <f>+SUM(J27:J29)</f>
        <v>94062.28</v>
      </c>
    </row>
    <row r="31" spans="1:10" ht="15.75" x14ac:dyDescent="0.25">
      <c r="A31" s="18"/>
    </row>
    <row r="32" spans="1:10" ht="15.75" x14ac:dyDescent="0.25">
      <c r="A32" s="18"/>
    </row>
    <row r="33" spans="1:2" ht="15.75" x14ac:dyDescent="0.25">
      <c r="A33" s="18"/>
    </row>
    <row r="35" spans="1:2" ht="15.75" x14ac:dyDescent="0.25">
      <c r="A35" s="41" t="s">
        <v>102</v>
      </c>
    </row>
    <row r="36" spans="1:2" ht="15.75" x14ac:dyDescent="0.25">
      <c r="A36" s="18"/>
    </row>
    <row r="37" spans="1:2" ht="15.75" x14ac:dyDescent="0.25">
      <c r="A37" s="18" t="s">
        <v>17</v>
      </c>
      <c r="B37" s="13">
        <v>46071.98</v>
      </c>
    </row>
    <row r="38" spans="1:2" ht="15.75" x14ac:dyDescent="0.25">
      <c r="A38" s="18" t="s">
        <v>47</v>
      </c>
      <c r="B38" s="12">
        <f>+B36+B37</f>
        <v>46071.98</v>
      </c>
    </row>
    <row r="39" spans="1:2" ht="16.5" thickBot="1" x14ac:dyDescent="0.3">
      <c r="A39" s="18" t="s">
        <v>18</v>
      </c>
      <c r="B39" s="33">
        <f>SUM(H7:H11)</f>
        <v>42510.53</v>
      </c>
    </row>
    <row r="40" spans="1:2" ht="15.75" x14ac:dyDescent="0.25">
      <c r="A40" s="18" t="s">
        <v>21</v>
      </c>
      <c r="B40" s="12">
        <f>+B38+B39</f>
        <v>88582.510000000009</v>
      </c>
    </row>
    <row r="41" spans="1:2" ht="15.75" x14ac:dyDescent="0.25">
      <c r="A41" s="18" t="s">
        <v>19</v>
      </c>
    </row>
    <row r="42" spans="1:2" ht="15.75" x14ac:dyDescent="0.25">
      <c r="A42" s="18" t="s">
        <v>20</v>
      </c>
      <c r="B42" s="35">
        <f>+SUM(C7:C29)</f>
        <v>1952.42</v>
      </c>
    </row>
    <row r="43" spans="1:2" ht="15.75" x14ac:dyDescent="0.25">
      <c r="A43" s="18" t="s">
        <v>103</v>
      </c>
      <c r="B43" s="13">
        <f>SUM(B40-B42)</f>
        <v>86630.090000000011</v>
      </c>
    </row>
    <row r="44" spans="1:2" ht="15.75" x14ac:dyDescent="0.25">
      <c r="A44" s="18"/>
    </row>
  </sheetData>
  <pageMargins left="0.7" right="0.7" top="0.75" bottom="0.75" header="0.3" footer="0.3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B93E-6125-4C75-94DD-DA1582DF3E49}">
  <dimension ref="A2:J44"/>
  <sheetViews>
    <sheetView workbookViewId="0">
      <selection sqref="A1:XFD1048576"/>
    </sheetView>
  </sheetViews>
  <sheetFormatPr defaultColWidth="9.140625" defaultRowHeight="15" x14ac:dyDescent="0.25"/>
  <cols>
    <col min="1" max="1" width="49.28515625" style="19" bestFit="1" customWidth="1"/>
    <col min="2" max="2" width="12" customWidth="1"/>
    <col min="3" max="4" width="10.7109375" customWidth="1"/>
    <col min="6" max="6" width="44.85546875" style="19" customWidth="1"/>
    <col min="7" max="7" width="12.140625" customWidth="1"/>
    <col min="8" max="8" width="12.5703125" customWidth="1"/>
    <col min="9" max="9" width="10.42578125" customWidth="1"/>
  </cols>
  <sheetData>
    <row r="2" spans="1:9" ht="15.75" x14ac:dyDescent="0.25">
      <c r="C2" s="1" t="s">
        <v>32</v>
      </c>
    </row>
    <row r="3" spans="1:9" ht="15.75" x14ac:dyDescent="0.25">
      <c r="C3" s="1" t="s">
        <v>105</v>
      </c>
    </row>
    <row r="4" spans="1:9" ht="15.75" thickBot="1" x14ac:dyDescent="0.3"/>
    <row r="5" spans="1:9" ht="15.75" x14ac:dyDescent="0.25">
      <c r="A5" s="22" t="s">
        <v>0</v>
      </c>
      <c r="B5" s="23" t="s">
        <v>10</v>
      </c>
      <c r="C5" s="23" t="s">
        <v>11</v>
      </c>
      <c r="D5" s="24"/>
      <c r="F5" s="22" t="s">
        <v>12</v>
      </c>
      <c r="G5" s="31" t="s">
        <v>14</v>
      </c>
      <c r="H5" s="11" t="s">
        <v>15</v>
      </c>
      <c r="I5" s="24"/>
    </row>
    <row r="6" spans="1:9" ht="16.5" thickBot="1" x14ac:dyDescent="0.3">
      <c r="A6" s="25"/>
      <c r="B6" s="26" t="s">
        <v>48</v>
      </c>
      <c r="C6" s="26" t="s">
        <v>48</v>
      </c>
      <c r="D6" s="27" t="s">
        <v>8</v>
      </c>
      <c r="F6" s="25"/>
      <c r="G6" s="26" t="s">
        <v>48</v>
      </c>
      <c r="H6" s="3" t="s">
        <v>48</v>
      </c>
      <c r="I6" s="27" t="s">
        <v>8</v>
      </c>
    </row>
    <row r="7" spans="1:9" ht="15.75" x14ac:dyDescent="0.25">
      <c r="A7" s="28" t="s">
        <v>1</v>
      </c>
      <c r="B7" s="4">
        <v>2100</v>
      </c>
      <c r="C7" s="11">
        <v>664.32</v>
      </c>
      <c r="D7" s="4"/>
      <c r="F7" s="4" t="s">
        <v>13</v>
      </c>
      <c r="G7" s="4">
        <v>7476</v>
      </c>
      <c r="H7" s="4">
        <v>3738</v>
      </c>
      <c r="I7" s="29"/>
    </row>
    <row r="8" spans="1:9" ht="15.75" x14ac:dyDescent="0.25">
      <c r="A8" s="28" t="s">
        <v>2</v>
      </c>
      <c r="B8" s="5">
        <v>900</v>
      </c>
      <c r="C8" s="5">
        <v>628.63</v>
      </c>
      <c r="D8" s="5">
        <v>83.44</v>
      </c>
      <c r="F8" s="5" t="s">
        <v>36</v>
      </c>
      <c r="G8" s="5">
        <v>2716.9</v>
      </c>
      <c r="H8" s="5">
        <v>2744.07</v>
      </c>
      <c r="I8" s="29"/>
    </row>
    <row r="9" spans="1:9" ht="15.75" x14ac:dyDescent="0.25">
      <c r="A9" s="28" t="s">
        <v>3</v>
      </c>
      <c r="B9" s="5">
        <v>900</v>
      </c>
      <c r="C9" s="5"/>
      <c r="D9" s="5"/>
      <c r="F9" s="5" t="s">
        <v>35</v>
      </c>
      <c r="G9" s="5">
        <v>73246.91</v>
      </c>
      <c r="H9" s="5">
        <v>36028.46</v>
      </c>
      <c r="I9" s="29"/>
    </row>
    <row r="10" spans="1:9" ht="15.75" x14ac:dyDescent="0.25">
      <c r="A10" s="28" t="s">
        <v>4</v>
      </c>
      <c r="B10" s="5">
        <v>355</v>
      </c>
      <c r="C10" s="5">
        <v>355</v>
      </c>
      <c r="D10" s="5">
        <v>0</v>
      </c>
      <c r="F10" s="6"/>
      <c r="G10" s="5"/>
      <c r="H10" s="5">
        <v>0</v>
      </c>
      <c r="I10" s="29"/>
    </row>
    <row r="11" spans="1:9" ht="16.5" thickBot="1" x14ac:dyDescent="0.3">
      <c r="A11" s="28" t="s">
        <v>33</v>
      </c>
      <c r="B11" s="5">
        <v>1600</v>
      </c>
      <c r="C11" s="6">
        <v>1600</v>
      </c>
      <c r="D11" s="5"/>
      <c r="F11" s="8" t="s">
        <v>40</v>
      </c>
      <c r="G11" s="9"/>
      <c r="H11" s="5"/>
      <c r="I11" s="29"/>
    </row>
    <row r="12" spans="1:9" ht="16.5" thickBot="1" x14ac:dyDescent="0.3">
      <c r="A12" s="28" t="s">
        <v>38</v>
      </c>
      <c r="B12" s="5">
        <v>700</v>
      </c>
      <c r="C12" s="5">
        <v>676.18</v>
      </c>
      <c r="D12" s="5">
        <v>112.7</v>
      </c>
      <c r="F12" s="9"/>
      <c r="G12" s="32">
        <f>+SUM(G11:G11)</f>
        <v>0</v>
      </c>
      <c r="H12" s="33">
        <f>SUM(H7:H11)</f>
        <v>42510.53</v>
      </c>
      <c r="I12" s="34">
        <f>SUM(I7:I11)</f>
        <v>0</v>
      </c>
    </row>
    <row r="13" spans="1:9" ht="15.75" x14ac:dyDescent="0.25">
      <c r="A13" s="28" t="s">
        <v>5</v>
      </c>
      <c r="B13" s="5">
        <v>1000</v>
      </c>
      <c r="C13" s="5"/>
      <c r="D13" s="5"/>
      <c r="F13" s="39"/>
      <c r="G13" s="40"/>
    </row>
    <row r="14" spans="1:9" ht="15.75" x14ac:dyDescent="0.25">
      <c r="A14" s="28" t="s">
        <v>6</v>
      </c>
      <c r="B14" s="5">
        <v>500</v>
      </c>
      <c r="C14" s="6">
        <v>66</v>
      </c>
      <c r="D14" s="5"/>
    </row>
    <row r="15" spans="1:9" ht="15.75" x14ac:dyDescent="0.25">
      <c r="A15" s="28" t="s">
        <v>16</v>
      </c>
      <c r="B15" s="5">
        <v>260</v>
      </c>
      <c r="C15" s="6">
        <v>260</v>
      </c>
      <c r="D15" s="5"/>
    </row>
    <row r="16" spans="1:9" ht="15.75" x14ac:dyDescent="0.25">
      <c r="A16" s="28" t="s">
        <v>49</v>
      </c>
      <c r="B16" s="5">
        <v>300</v>
      </c>
      <c r="C16" s="5"/>
      <c r="D16" s="5"/>
    </row>
    <row r="17" spans="1:10" ht="15.75" x14ac:dyDescent="0.25">
      <c r="A17" s="28" t="s">
        <v>60</v>
      </c>
      <c r="B17" s="5">
        <v>35000</v>
      </c>
      <c r="C17" s="6">
        <v>3000</v>
      </c>
      <c r="D17" s="5">
        <v>500</v>
      </c>
    </row>
    <row r="18" spans="1:10" ht="31.5" x14ac:dyDescent="0.25">
      <c r="A18" s="28" t="s">
        <v>50</v>
      </c>
      <c r="B18" s="38">
        <v>0</v>
      </c>
      <c r="C18" s="38"/>
      <c r="D18" s="37"/>
    </row>
    <row r="19" spans="1:10" ht="15.75" x14ac:dyDescent="0.25">
      <c r="A19" s="28" t="s">
        <v>31</v>
      </c>
      <c r="B19" s="38">
        <v>250</v>
      </c>
      <c r="C19" s="38"/>
      <c r="D19" s="17"/>
    </row>
    <row r="20" spans="1:10" ht="19.5" customHeight="1" x14ac:dyDescent="0.25">
      <c r="A20" s="28" t="s">
        <v>37</v>
      </c>
      <c r="B20" s="38">
        <v>2000</v>
      </c>
      <c r="C20" s="38"/>
      <c r="D20" s="17"/>
      <c r="H20" s="16"/>
    </row>
    <row r="21" spans="1:10" ht="15" customHeight="1" x14ac:dyDescent="0.25">
      <c r="A21" s="28" t="s">
        <v>34</v>
      </c>
      <c r="B21" s="38">
        <v>2000</v>
      </c>
      <c r="C21" s="38"/>
      <c r="D21" s="17"/>
    </row>
    <row r="22" spans="1:10" ht="15" customHeight="1" x14ac:dyDescent="0.25">
      <c r="A22" s="28" t="s">
        <v>7</v>
      </c>
      <c r="B22" s="5">
        <v>1000</v>
      </c>
      <c r="C22" s="5"/>
      <c r="D22" s="17"/>
      <c r="F22" s="20" t="s">
        <v>106</v>
      </c>
    </row>
    <row r="23" spans="1:10" ht="15" customHeight="1" thickBot="1" x14ac:dyDescent="0.3">
      <c r="A23" s="28" t="s">
        <v>39</v>
      </c>
      <c r="B23" s="5">
        <v>600</v>
      </c>
      <c r="C23" s="6">
        <v>654.36</v>
      </c>
      <c r="D23" s="29">
        <v>109.06</v>
      </c>
      <c r="G23" s="10" t="s">
        <v>22</v>
      </c>
    </row>
    <row r="24" spans="1:10" ht="31.5" x14ac:dyDescent="0.25">
      <c r="A24" s="28" t="s">
        <v>41</v>
      </c>
      <c r="B24" s="5">
        <v>550</v>
      </c>
      <c r="C24" s="6">
        <v>225.76</v>
      </c>
      <c r="D24" s="5">
        <v>37.630000000000003</v>
      </c>
      <c r="F24" s="7"/>
      <c r="G24" s="15"/>
      <c r="H24" s="15"/>
      <c r="I24" s="15"/>
      <c r="J24" s="15"/>
    </row>
    <row r="25" spans="1:10" ht="31.5" x14ac:dyDescent="0.25">
      <c r="A25" s="28" t="s">
        <v>51</v>
      </c>
      <c r="B25" s="5">
        <v>2500</v>
      </c>
      <c r="C25" s="5"/>
      <c r="D25" s="5"/>
      <c r="F25" s="21" t="s">
        <v>23</v>
      </c>
      <c r="G25" s="14" t="s">
        <v>25</v>
      </c>
      <c r="H25" s="14" t="s">
        <v>27</v>
      </c>
      <c r="I25" s="14" t="s">
        <v>28</v>
      </c>
      <c r="J25" s="14" t="s">
        <v>29</v>
      </c>
    </row>
    <row r="26" spans="1:10" ht="31.5" x14ac:dyDescent="0.25">
      <c r="A26" s="28" t="s">
        <v>52</v>
      </c>
      <c r="B26" s="5">
        <v>2000</v>
      </c>
      <c r="C26" s="5"/>
      <c r="D26" s="5"/>
      <c r="F26" s="8"/>
      <c r="G26" s="14" t="s">
        <v>26</v>
      </c>
      <c r="H26" s="14" t="s">
        <v>26</v>
      </c>
      <c r="I26" s="14" t="s">
        <v>26</v>
      </c>
      <c r="J26" s="14" t="s">
        <v>26</v>
      </c>
    </row>
    <row r="27" spans="1:10" ht="15.75" x14ac:dyDescent="0.25">
      <c r="A27" s="28" t="s">
        <v>62</v>
      </c>
      <c r="B27" s="5">
        <v>51</v>
      </c>
      <c r="C27" s="6">
        <v>17</v>
      </c>
      <c r="D27" s="5"/>
      <c r="F27" s="8"/>
      <c r="H27" s="8"/>
      <c r="I27" s="8"/>
      <c r="J27" s="8"/>
    </row>
    <row r="28" spans="1:10" ht="15.75" x14ac:dyDescent="0.25">
      <c r="A28" s="28"/>
      <c r="B28" s="5"/>
      <c r="C28" s="5"/>
      <c r="D28" s="5"/>
      <c r="F28" s="8" t="s">
        <v>30</v>
      </c>
      <c r="G28">
        <v>7432.19</v>
      </c>
      <c r="H28" s="8"/>
      <c r="I28" s="8"/>
      <c r="J28">
        <v>7432.19</v>
      </c>
    </row>
    <row r="29" spans="1:10" ht="16.5" thickBot="1" x14ac:dyDescent="0.3">
      <c r="A29" s="30" t="s">
        <v>8</v>
      </c>
      <c r="B29" s="5"/>
      <c r="C29" s="5"/>
      <c r="D29" s="5"/>
      <c r="F29" s="2" t="s">
        <v>24</v>
      </c>
      <c r="G29" s="12">
        <v>46071.98</v>
      </c>
      <c r="H29" s="35">
        <f>-C30</f>
        <v>-8147.2499999999991</v>
      </c>
      <c r="I29" s="2">
        <f>+SUM(H7:H11)</f>
        <v>42510.53</v>
      </c>
      <c r="J29" s="2">
        <f>SUM(G29:I29)</f>
        <v>80435.260000000009</v>
      </c>
    </row>
    <row r="30" spans="1:10" ht="16.5" thickBot="1" x14ac:dyDescent="0.3">
      <c r="A30" s="18" t="s">
        <v>9</v>
      </c>
      <c r="B30" s="35">
        <f>+SUM(B7:B29)</f>
        <v>54566</v>
      </c>
      <c r="C30" s="35">
        <f>+SUM(C7:C29)</f>
        <v>8147.2499999999991</v>
      </c>
      <c r="D30" s="35">
        <f>SUM(D7:D29)</f>
        <v>842.83</v>
      </c>
      <c r="G30" s="2">
        <f>+SUM(G27:G29)</f>
        <v>53504.170000000006</v>
      </c>
      <c r="H30" s="2">
        <f>+SUM(H27:H29)</f>
        <v>-8147.2499999999991</v>
      </c>
      <c r="I30" s="2">
        <f>+SUM(H7:H11)</f>
        <v>42510.53</v>
      </c>
      <c r="J30" s="36">
        <f>+SUM(J27:J29)</f>
        <v>87867.450000000012</v>
      </c>
    </row>
    <row r="31" spans="1:10" ht="15.75" x14ac:dyDescent="0.25">
      <c r="A31" s="18"/>
    </row>
    <row r="32" spans="1:10" ht="15.75" x14ac:dyDescent="0.25">
      <c r="A32" s="18"/>
    </row>
    <row r="33" spans="1:2" ht="15.75" x14ac:dyDescent="0.25">
      <c r="A33" s="18"/>
    </row>
    <row r="35" spans="1:2" ht="15.75" x14ac:dyDescent="0.25">
      <c r="A35" s="41" t="s">
        <v>107</v>
      </c>
    </row>
    <row r="36" spans="1:2" ht="15.75" x14ac:dyDescent="0.25">
      <c r="A36" s="18"/>
    </row>
    <row r="37" spans="1:2" ht="15.75" x14ac:dyDescent="0.25">
      <c r="A37" s="18" t="s">
        <v>17</v>
      </c>
      <c r="B37" s="13">
        <v>46071.98</v>
      </c>
    </row>
    <row r="38" spans="1:2" ht="15.75" x14ac:dyDescent="0.25">
      <c r="A38" s="18" t="s">
        <v>47</v>
      </c>
      <c r="B38" s="12">
        <f>+B36+B37</f>
        <v>46071.98</v>
      </c>
    </row>
    <row r="39" spans="1:2" ht="16.5" thickBot="1" x14ac:dyDescent="0.3">
      <c r="A39" s="18" t="s">
        <v>18</v>
      </c>
      <c r="B39" s="33">
        <f>SUM(H7:H11)</f>
        <v>42510.53</v>
      </c>
    </row>
    <row r="40" spans="1:2" ht="15.75" x14ac:dyDescent="0.25">
      <c r="A40" s="18" t="s">
        <v>21</v>
      </c>
      <c r="B40" s="12">
        <f>+B38+B39</f>
        <v>88582.510000000009</v>
      </c>
    </row>
    <row r="41" spans="1:2" ht="15.75" x14ac:dyDescent="0.25">
      <c r="A41" s="18" t="s">
        <v>19</v>
      </c>
    </row>
    <row r="42" spans="1:2" ht="15.75" x14ac:dyDescent="0.25">
      <c r="A42" s="18" t="s">
        <v>20</v>
      </c>
      <c r="B42" s="35">
        <f>+SUM(C7:C29)</f>
        <v>8147.2499999999991</v>
      </c>
    </row>
    <row r="43" spans="1:2" ht="15.75" x14ac:dyDescent="0.25">
      <c r="A43" s="18" t="s">
        <v>108</v>
      </c>
      <c r="B43" s="13">
        <f>SUM(B40-B42)</f>
        <v>80435.260000000009</v>
      </c>
    </row>
    <row r="44" spans="1:2" ht="15.75" x14ac:dyDescent="0.25">
      <c r="A44" s="1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E0C3-3F9D-4814-B618-5D34EB776BDA}">
  <dimension ref="A2:J44"/>
  <sheetViews>
    <sheetView topLeftCell="A24" workbookViewId="0">
      <selection activeCell="A24" sqref="A1:XFD1048576"/>
    </sheetView>
  </sheetViews>
  <sheetFormatPr defaultColWidth="9.140625" defaultRowHeight="15" x14ac:dyDescent="0.25"/>
  <cols>
    <col min="1" max="1" width="49.28515625" style="19" bestFit="1" customWidth="1"/>
    <col min="2" max="2" width="12" customWidth="1"/>
    <col min="3" max="4" width="10.7109375" customWidth="1"/>
    <col min="6" max="6" width="44.85546875" style="19" customWidth="1"/>
    <col min="7" max="7" width="12.140625" customWidth="1"/>
    <col min="8" max="8" width="12.5703125" customWidth="1"/>
    <col min="9" max="9" width="10.42578125" customWidth="1"/>
  </cols>
  <sheetData>
    <row r="2" spans="1:9" ht="15.75" x14ac:dyDescent="0.25">
      <c r="C2" s="1" t="s">
        <v>32</v>
      </c>
    </row>
    <row r="3" spans="1:9" ht="15.75" x14ac:dyDescent="0.25">
      <c r="C3" s="1" t="s">
        <v>109</v>
      </c>
    </row>
    <row r="4" spans="1:9" ht="15.75" thickBot="1" x14ac:dyDescent="0.3"/>
    <row r="5" spans="1:9" ht="15.75" x14ac:dyDescent="0.25">
      <c r="A5" s="22" t="s">
        <v>0</v>
      </c>
      <c r="B5" s="23" t="s">
        <v>10</v>
      </c>
      <c r="C5" s="23" t="s">
        <v>11</v>
      </c>
      <c r="D5" s="24"/>
      <c r="F5" s="22" t="s">
        <v>12</v>
      </c>
      <c r="G5" s="31" t="s">
        <v>14</v>
      </c>
      <c r="H5" s="11" t="s">
        <v>15</v>
      </c>
      <c r="I5" s="24"/>
    </row>
    <row r="6" spans="1:9" ht="16.5" thickBot="1" x14ac:dyDescent="0.3">
      <c r="A6" s="25"/>
      <c r="B6" s="26" t="s">
        <v>48</v>
      </c>
      <c r="C6" s="26" t="s">
        <v>48</v>
      </c>
      <c r="D6" s="27" t="s">
        <v>8</v>
      </c>
      <c r="F6" s="25"/>
      <c r="G6" s="26" t="s">
        <v>48</v>
      </c>
      <c r="H6" s="3" t="s">
        <v>48</v>
      </c>
      <c r="I6" s="27" t="s">
        <v>8</v>
      </c>
    </row>
    <row r="7" spans="1:9" ht="15.75" x14ac:dyDescent="0.25">
      <c r="A7" s="28" t="s">
        <v>1</v>
      </c>
      <c r="B7" s="4">
        <v>2100</v>
      </c>
      <c r="C7" s="4">
        <v>664.32</v>
      </c>
      <c r="D7" s="4"/>
      <c r="F7" s="4" t="s">
        <v>13</v>
      </c>
      <c r="G7" s="4">
        <v>7476</v>
      </c>
      <c r="H7" s="4">
        <v>3738</v>
      </c>
      <c r="I7" s="29"/>
    </row>
    <row r="8" spans="1:9" ht="15.75" x14ac:dyDescent="0.25">
      <c r="A8" s="28" t="s">
        <v>2</v>
      </c>
      <c r="B8" s="5">
        <v>900</v>
      </c>
      <c r="C8" s="5">
        <v>628.63</v>
      </c>
      <c r="D8" s="5">
        <v>83.44</v>
      </c>
      <c r="F8" s="5" t="s">
        <v>36</v>
      </c>
      <c r="G8" s="5">
        <v>2716.9</v>
      </c>
      <c r="H8" s="5">
        <v>2744.07</v>
      </c>
      <c r="I8" s="29"/>
    </row>
    <row r="9" spans="1:9" ht="15.75" x14ac:dyDescent="0.25">
      <c r="A9" s="28" t="s">
        <v>3</v>
      </c>
      <c r="B9" s="5">
        <v>900</v>
      </c>
      <c r="C9" s="5"/>
      <c r="D9" s="5"/>
      <c r="F9" s="5" t="s">
        <v>35</v>
      </c>
      <c r="G9" s="5">
        <v>73246.91</v>
      </c>
      <c r="H9" s="5">
        <v>36028.46</v>
      </c>
      <c r="I9" s="29"/>
    </row>
    <row r="10" spans="1:9" ht="15.75" x14ac:dyDescent="0.25">
      <c r="A10" s="28" t="s">
        <v>4</v>
      </c>
      <c r="B10" s="5">
        <v>355</v>
      </c>
      <c r="C10" s="5">
        <v>355</v>
      </c>
      <c r="D10" s="5">
        <v>0</v>
      </c>
      <c r="F10" s="6"/>
      <c r="G10" s="5"/>
      <c r="H10" s="5">
        <v>0</v>
      </c>
      <c r="I10" s="29"/>
    </row>
    <row r="11" spans="1:9" ht="16.5" thickBot="1" x14ac:dyDescent="0.3">
      <c r="A11" s="28" t="s">
        <v>33</v>
      </c>
      <c r="B11" s="5">
        <v>1600</v>
      </c>
      <c r="C11" s="5">
        <v>1600</v>
      </c>
      <c r="D11" s="5"/>
      <c r="F11" s="8" t="s">
        <v>40</v>
      </c>
      <c r="G11" s="9"/>
      <c r="H11" s="5"/>
      <c r="I11" s="29"/>
    </row>
    <row r="12" spans="1:9" ht="16.5" thickBot="1" x14ac:dyDescent="0.3">
      <c r="A12" s="28" t="s">
        <v>38</v>
      </c>
      <c r="B12" s="5">
        <v>700</v>
      </c>
      <c r="C12" s="5">
        <v>676.18</v>
      </c>
      <c r="D12" s="5">
        <v>112.7</v>
      </c>
      <c r="F12" s="9"/>
      <c r="G12" s="32">
        <f>+SUM(G11:G11)</f>
        <v>0</v>
      </c>
      <c r="H12" s="33">
        <f>SUM(H7:H11)</f>
        <v>42510.53</v>
      </c>
      <c r="I12" s="34">
        <f>SUM(I7:I11)</f>
        <v>0</v>
      </c>
    </row>
    <row r="13" spans="1:9" ht="15.75" x14ac:dyDescent="0.25">
      <c r="A13" s="28" t="s">
        <v>5</v>
      </c>
      <c r="B13" s="5">
        <v>1000</v>
      </c>
      <c r="C13" s="5"/>
      <c r="D13" s="5"/>
      <c r="F13" s="39"/>
      <c r="G13" s="40"/>
    </row>
    <row r="14" spans="1:9" ht="15.75" x14ac:dyDescent="0.25">
      <c r="A14" s="28" t="s">
        <v>6</v>
      </c>
      <c r="B14" s="5">
        <v>500</v>
      </c>
      <c r="C14" s="5">
        <v>66</v>
      </c>
      <c r="D14" s="5"/>
    </row>
    <row r="15" spans="1:9" ht="15.75" x14ac:dyDescent="0.25">
      <c r="A15" s="28" t="s">
        <v>16</v>
      </c>
      <c r="B15" s="5">
        <v>260</v>
      </c>
      <c r="C15" s="5">
        <v>260</v>
      </c>
      <c r="D15" s="5"/>
    </row>
    <row r="16" spans="1:9" ht="15.75" x14ac:dyDescent="0.25">
      <c r="A16" s="28" t="s">
        <v>49</v>
      </c>
      <c r="B16" s="5">
        <v>300</v>
      </c>
      <c r="C16" s="6">
        <v>252</v>
      </c>
      <c r="D16" s="6">
        <v>42</v>
      </c>
    </row>
    <row r="17" spans="1:10" ht="15.75" x14ac:dyDescent="0.25">
      <c r="A17" s="28" t="s">
        <v>60</v>
      </c>
      <c r="B17" s="5">
        <v>35000</v>
      </c>
      <c r="C17" s="5">
        <v>3000</v>
      </c>
      <c r="D17" s="5">
        <v>500</v>
      </c>
    </row>
    <row r="18" spans="1:10" ht="31.5" x14ac:dyDescent="0.25">
      <c r="A18" s="28" t="s">
        <v>50</v>
      </c>
      <c r="B18" s="38">
        <v>0</v>
      </c>
      <c r="C18" s="38"/>
      <c r="D18" s="37"/>
    </row>
    <row r="19" spans="1:10" ht="15.75" x14ac:dyDescent="0.25">
      <c r="A19" s="28" t="s">
        <v>31</v>
      </c>
      <c r="B19" s="38">
        <v>250</v>
      </c>
      <c r="C19" s="38"/>
      <c r="D19" s="17"/>
    </row>
    <row r="20" spans="1:10" ht="19.5" customHeight="1" x14ac:dyDescent="0.25">
      <c r="A20" s="28" t="s">
        <v>37</v>
      </c>
      <c r="B20" s="38">
        <v>2000</v>
      </c>
      <c r="C20" s="38"/>
      <c r="D20" s="17"/>
      <c r="H20" s="16"/>
    </row>
    <row r="21" spans="1:10" ht="15" customHeight="1" x14ac:dyDescent="0.25">
      <c r="A21" s="28" t="s">
        <v>34</v>
      </c>
      <c r="B21" s="38">
        <v>2000</v>
      </c>
      <c r="C21" s="38"/>
      <c r="D21" s="17"/>
    </row>
    <row r="22" spans="1:10" ht="15" customHeight="1" x14ac:dyDescent="0.25">
      <c r="A22" s="28" t="s">
        <v>7</v>
      </c>
      <c r="B22" s="5">
        <v>1000</v>
      </c>
      <c r="C22" s="5"/>
      <c r="D22" s="17"/>
      <c r="F22" s="20" t="s">
        <v>110</v>
      </c>
    </row>
    <row r="23" spans="1:10" ht="15" customHeight="1" thickBot="1" x14ac:dyDescent="0.3">
      <c r="A23" s="28" t="s">
        <v>39</v>
      </c>
      <c r="B23" s="5">
        <v>600</v>
      </c>
      <c r="C23" s="5">
        <v>654.36</v>
      </c>
      <c r="D23" s="29">
        <v>109.06</v>
      </c>
      <c r="G23" s="10" t="s">
        <v>22</v>
      </c>
    </row>
    <row r="24" spans="1:10" ht="31.5" x14ac:dyDescent="0.25">
      <c r="A24" s="28" t="s">
        <v>41</v>
      </c>
      <c r="B24" s="5">
        <v>550</v>
      </c>
      <c r="C24" s="6">
        <v>281.77999999999997</v>
      </c>
      <c r="D24" s="6">
        <v>46.97</v>
      </c>
      <c r="F24" s="7"/>
      <c r="G24" s="15"/>
      <c r="H24" s="15"/>
      <c r="I24" s="15"/>
      <c r="J24" s="15"/>
    </row>
    <row r="25" spans="1:10" ht="31.5" x14ac:dyDescent="0.25">
      <c r="A25" s="28" t="s">
        <v>51</v>
      </c>
      <c r="B25" s="5">
        <v>2500</v>
      </c>
      <c r="C25" s="6">
        <v>1998</v>
      </c>
      <c r="D25" s="6">
        <v>378</v>
      </c>
      <c r="F25" s="21" t="s">
        <v>23</v>
      </c>
      <c r="G25" s="14" t="s">
        <v>25</v>
      </c>
      <c r="H25" s="14" t="s">
        <v>27</v>
      </c>
      <c r="I25" s="14" t="s">
        <v>28</v>
      </c>
      <c r="J25" s="14" t="s">
        <v>29</v>
      </c>
    </row>
    <row r="26" spans="1:10" ht="31.5" x14ac:dyDescent="0.25">
      <c r="A26" s="28" t="s">
        <v>113</v>
      </c>
      <c r="B26" s="5">
        <v>2000</v>
      </c>
      <c r="C26" s="6">
        <v>1412.8</v>
      </c>
      <c r="D26" s="6">
        <v>68.8</v>
      </c>
      <c r="F26" s="8"/>
      <c r="G26" s="14" t="s">
        <v>26</v>
      </c>
      <c r="H26" s="14" t="s">
        <v>26</v>
      </c>
      <c r="I26" s="14" t="s">
        <v>26</v>
      </c>
      <c r="J26" s="14" t="s">
        <v>26</v>
      </c>
    </row>
    <row r="27" spans="1:10" ht="15.75" x14ac:dyDescent="0.25">
      <c r="A27" s="28" t="s">
        <v>62</v>
      </c>
      <c r="B27" s="5">
        <v>51</v>
      </c>
      <c r="C27" s="6">
        <v>21.25</v>
      </c>
      <c r="D27" s="5"/>
      <c r="F27" s="8"/>
      <c r="H27" s="8"/>
      <c r="I27" s="8"/>
      <c r="J27" s="8"/>
    </row>
    <row r="28" spans="1:10" ht="15.75" x14ac:dyDescent="0.25">
      <c r="A28" s="28"/>
      <c r="B28" s="5"/>
      <c r="C28" s="5"/>
      <c r="D28" s="5"/>
      <c r="F28" s="8" t="s">
        <v>30</v>
      </c>
      <c r="G28">
        <v>7432.19</v>
      </c>
      <c r="H28" s="8"/>
      <c r="I28" s="8"/>
      <c r="J28">
        <v>7432.19</v>
      </c>
    </row>
    <row r="29" spans="1:10" ht="16.5" thickBot="1" x14ac:dyDescent="0.3">
      <c r="A29" s="30" t="s">
        <v>8</v>
      </c>
      <c r="B29" s="5"/>
      <c r="C29" s="5"/>
      <c r="D29" s="5"/>
      <c r="F29" s="2" t="s">
        <v>24</v>
      </c>
      <c r="G29" s="12">
        <v>46071.98</v>
      </c>
      <c r="H29" s="35">
        <f>-C30</f>
        <v>-11870.319999999998</v>
      </c>
      <c r="I29" s="2">
        <f>+SUM(H7:H11)</f>
        <v>42510.53</v>
      </c>
      <c r="J29" s="2">
        <f>SUM(G29:I29)</f>
        <v>76712.19</v>
      </c>
    </row>
    <row r="30" spans="1:10" ht="16.5" thickBot="1" x14ac:dyDescent="0.3">
      <c r="A30" s="18" t="s">
        <v>9</v>
      </c>
      <c r="B30" s="35">
        <f>+SUM(B7:B29)</f>
        <v>54566</v>
      </c>
      <c r="C30" s="35">
        <f>+SUM(C7:C29)</f>
        <v>11870.319999999998</v>
      </c>
      <c r="D30" s="35">
        <f>SUM(D7:D29)</f>
        <v>1340.97</v>
      </c>
      <c r="G30" s="2">
        <f>+SUM(G27:G29)</f>
        <v>53504.170000000006</v>
      </c>
      <c r="H30" s="2">
        <f>+SUM(H27:H29)</f>
        <v>-11870.319999999998</v>
      </c>
      <c r="I30" s="2">
        <f>+SUM(H7:H11)</f>
        <v>42510.53</v>
      </c>
      <c r="J30" s="36">
        <f>+SUM(J27:J29)</f>
        <v>84144.38</v>
      </c>
    </row>
    <row r="31" spans="1:10" ht="15.75" x14ac:dyDescent="0.25">
      <c r="A31" s="18"/>
    </row>
    <row r="32" spans="1:10" ht="15.75" x14ac:dyDescent="0.25">
      <c r="A32" s="18"/>
    </row>
    <row r="33" spans="1:2" ht="15.75" x14ac:dyDescent="0.25">
      <c r="A33" s="18"/>
    </row>
    <row r="35" spans="1:2" ht="15.75" x14ac:dyDescent="0.25">
      <c r="A35" s="41" t="s">
        <v>111</v>
      </c>
    </row>
    <row r="36" spans="1:2" ht="15.75" x14ac:dyDescent="0.25">
      <c r="A36" s="18"/>
    </row>
    <row r="37" spans="1:2" ht="15.75" x14ac:dyDescent="0.25">
      <c r="A37" s="18" t="s">
        <v>17</v>
      </c>
      <c r="B37" s="13">
        <v>46071.98</v>
      </c>
    </row>
    <row r="38" spans="1:2" ht="15.75" x14ac:dyDescent="0.25">
      <c r="A38" s="18" t="s">
        <v>47</v>
      </c>
      <c r="B38" s="12">
        <f>+B36+B37</f>
        <v>46071.98</v>
      </c>
    </row>
    <row r="39" spans="1:2" ht="16.5" thickBot="1" x14ac:dyDescent="0.3">
      <c r="A39" s="18" t="s">
        <v>18</v>
      </c>
      <c r="B39" s="33">
        <f>SUM(H7:H11)</f>
        <v>42510.53</v>
      </c>
    </row>
    <row r="40" spans="1:2" ht="15.75" x14ac:dyDescent="0.25">
      <c r="A40" s="18" t="s">
        <v>21</v>
      </c>
      <c r="B40" s="12">
        <f>+B38+B39</f>
        <v>88582.510000000009</v>
      </c>
    </row>
    <row r="41" spans="1:2" ht="15.75" x14ac:dyDescent="0.25">
      <c r="A41" s="18" t="s">
        <v>19</v>
      </c>
    </row>
    <row r="42" spans="1:2" ht="15.75" x14ac:dyDescent="0.25">
      <c r="A42" s="18" t="s">
        <v>20</v>
      </c>
      <c r="B42" s="35">
        <f>+SUM(C7:C29)</f>
        <v>11870.319999999998</v>
      </c>
    </row>
    <row r="43" spans="1:2" ht="15.75" x14ac:dyDescent="0.25">
      <c r="A43" s="18" t="s">
        <v>112</v>
      </c>
      <c r="B43" s="13">
        <f>SUM(B40-B42)</f>
        <v>76712.190000000017</v>
      </c>
    </row>
    <row r="44" spans="1:2" ht="15.75" x14ac:dyDescent="0.25">
      <c r="A44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C8486-EBD3-46C2-BBAE-7CF9CED1D398}">
  <dimension ref="A2:J44"/>
  <sheetViews>
    <sheetView workbookViewId="0">
      <selection activeCell="B14" sqref="B14"/>
    </sheetView>
  </sheetViews>
  <sheetFormatPr defaultColWidth="9.140625" defaultRowHeight="15" x14ac:dyDescent="0.25"/>
  <cols>
    <col min="1" max="1" width="49.28515625" style="19" bestFit="1" customWidth="1"/>
    <col min="2" max="2" width="12" customWidth="1"/>
    <col min="3" max="4" width="10.7109375" customWidth="1"/>
    <col min="6" max="6" width="44.85546875" style="19" customWidth="1"/>
    <col min="7" max="7" width="12.140625" customWidth="1"/>
    <col min="8" max="8" width="12.5703125" customWidth="1"/>
    <col min="9" max="9" width="10.42578125" customWidth="1"/>
  </cols>
  <sheetData>
    <row r="2" spans="1:9" ht="15.75" x14ac:dyDescent="0.25">
      <c r="C2" s="1" t="s">
        <v>32</v>
      </c>
    </row>
    <row r="3" spans="1:9" ht="15.75" x14ac:dyDescent="0.25">
      <c r="C3" s="1" t="s">
        <v>114</v>
      </c>
    </row>
    <row r="4" spans="1:9" ht="15.75" thickBot="1" x14ac:dyDescent="0.3"/>
    <row r="5" spans="1:9" ht="15.75" x14ac:dyDescent="0.25">
      <c r="A5" s="22" t="s">
        <v>0</v>
      </c>
      <c r="B5" s="23" t="s">
        <v>10</v>
      </c>
      <c r="C5" s="23" t="s">
        <v>11</v>
      </c>
      <c r="D5" s="24"/>
      <c r="F5" s="22" t="s">
        <v>12</v>
      </c>
      <c r="G5" s="31" t="s">
        <v>14</v>
      </c>
      <c r="H5" s="11" t="s">
        <v>15</v>
      </c>
      <c r="I5" s="24"/>
    </row>
    <row r="6" spans="1:9" ht="16.5" thickBot="1" x14ac:dyDescent="0.3">
      <c r="A6" s="25"/>
      <c r="B6" s="26" t="s">
        <v>48</v>
      </c>
      <c r="C6" s="26" t="s">
        <v>48</v>
      </c>
      <c r="D6" s="27" t="s">
        <v>8</v>
      </c>
      <c r="F6" s="25"/>
      <c r="G6" s="26" t="s">
        <v>48</v>
      </c>
      <c r="H6" s="3" t="s">
        <v>48</v>
      </c>
      <c r="I6" s="27" t="s">
        <v>8</v>
      </c>
    </row>
    <row r="7" spans="1:9" ht="15.75" x14ac:dyDescent="0.25">
      <c r="A7" s="28" t="s">
        <v>1</v>
      </c>
      <c r="B7" s="4">
        <v>2100</v>
      </c>
      <c r="C7" s="11">
        <v>1014.18</v>
      </c>
      <c r="D7" s="4"/>
      <c r="F7" s="4" t="s">
        <v>13</v>
      </c>
      <c r="G7" s="4">
        <v>7476</v>
      </c>
      <c r="H7" s="11">
        <v>7476</v>
      </c>
      <c r="I7" s="29"/>
    </row>
    <row r="8" spans="1:9" ht="15.75" x14ac:dyDescent="0.25">
      <c r="A8" s="28" t="s">
        <v>2</v>
      </c>
      <c r="B8" s="5">
        <v>900</v>
      </c>
      <c r="C8" s="5">
        <v>628.63</v>
      </c>
      <c r="D8" s="5">
        <v>83.44</v>
      </c>
      <c r="F8" s="5" t="s">
        <v>36</v>
      </c>
      <c r="G8" s="5">
        <v>2716.9</v>
      </c>
      <c r="H8" s="5">
        <v>2744.07</v>
      </c>
      <c r="I8" s="29"/>
    </row>
    <row r="9" spans="1:9" ht="15.75" x14ac:dyDescent="0.25">
      <c r="A9" s="28" t="s">
        <v>3</v>
      </c>
      <c r="B9" s="5">
        <v>900</v>
      </c>
      <c r="C9" s="6">
        <v>777.01</v>
      </c>
      <c r="D9" s="5">
        <v>83.25</v>
      </c>
      <c r="F9" s="5" t="s">
        <v>35</v>
      </c>
      <c r="G9" s="5">
        <v>73246.91</v>
      </c>
      <c r="H9" s="5">
        <v>36028.46</v>
      </c>
      <c r="I9" s="29"/>
    </row>
    <row r="10" spans="1:9" ht="15.75" x14ac:dyDescent="0.25">
      <c r="A10" s="28" t="s">
        <v>4</v>
      </c>
      <c r="B10" s="5">
        <v>355</v>
      </c>
      <c r="C10" s="5">
        <v>355</v>
      </c>
      <c r="D10" s="5">
        <v>0</v>
      </c>
      <c r="F10" s="6"/>
      <c r="G10" s="5"/>
      <c r="H10" s="5">
        <v>0</v>
      </c>
      <c r="I10" s="29"/>
    </row>
    <row r="11" spans="1:9" ht="16.5" thickBot="1" x14ac:dyDescent="0.3">
      <c r="A11" s="28" t="s">
        <v>33</v>
      </c>
      <c r="B11" s="5">
        <v>1600</v>
      </c>
      <c r="C11" s="5">
        <v>1600</v>
      </c>
      <c r="D11" s="5"/>
      <c r="F11" s="8" t="s">
        <v>40</v>
      </c>
      <c r="G11" s="9"/>
      <c r="H11" s="5"/>
      <c r="I11" s="29"/>
    </row>
    <row r="12" spans="1:9" ht="16.5" thickBot="1" x14ac:dyDescent="0.3">
      <c r="A12" s="28" t="s">
        <v>38</v>
      </c>
      <c r="B12" s="5">
        <v>700</v>
      </c>
      <c r="C12" s="5">
        <v>676.18</v>
      </c>
      <c r="D12" s="5">
        <v>112.7</v>
      </c>
      <c r="F12" s="9"/>
      <c r="G12" s="32">
        <f>+SUM(G11:G11)</f>
        <v>0</v>
      </c>
      <c r="H12" s="33">
        <f>SUM(H7:H11)</f>
        <v>46248.53</v>
      </c>
      <c r="I12" s="34">
        <f>SUM(I7:I11)</f>
        <v>0</v>
      </c>
    </row>
    <row r="13" spans="1:9" ht="15.75" x14ac:dyDescent="0.25">
      <c r="A13" s="28" t="s">
        <v>5</v>
      </c>
      <c r="B13" s="5">
        <v>1000</v>
      </c>
      <c r="C13" s="5"/>
      <c r="D13" s="5"/>
      <c r="F13" s="39"/>
      <c r="G13" s="40"/>
    </row>
    <row r="14" spans="1:9" ht="15.75" x14ac:dyDescent="0.25">
      <c r="A14" s="28" t="s">
        <v>6</v>
      </c>
      <c r="B14" s="5">
        <v>500</v>
      </c>
      <c r="C14" s="6">
        <v>132</v>
      </c>
      <c r="D14" s="5"/>
    </row>
    <row r="15" spans="1:9" ht="15.75" x14ac:dyDescent="0.25">
      <c r="A15" s="28" t="s">
        <v>16</v>
      </c>
      <c r="B15" s="5">
        <v>260</v>
      </c>
      <c r="C15" s="5">
        <v>260</v>
      </c>
      <c r="D15" s="5"/>
    </row>
    <row r="16" spans="1:9" ht="15.75" x14ac:dyDescent="0.25">
      <c r="A16" s="28" t="s">
        <v>49</v>
      </c>
      <c r="B16" s="5">
        <v>300</v>
      </c>
      <c r="C16" s="5">
        <v>252</v>
      </c>
      <c r="D16" s="5">
        <v>42</v>
      </c>
    </row>
    <row r="17" spans="1:10" ht="15.75" x14ac:dyDescent="0.25">
      <c r="A17" s="28" t="s">
        <v>60</v>
      </c>
      <c r="B17" s="5">
        <v>35000</v>
      </c>
      <c r="C17" s="5">
        <v>3000</v>
      </c>
      <c r="D17" s="5">
        <v>500</v>
      </c>
    </row>
    <row r="18" spans="1:10" ht="31.5" x14ac:dyDescent="0.25">
      <c r="A18" s="28" t="s">
        <v>50</v>
      </c>
      <c r="B18" s="38">
        <v>0</v>
      </c>
      <c r="C18" s="38"/>
      <c r="D18" s="37"/>
    </row>
    <row r="19" spans="1:10" ht="15.75" x14ac:dyDescent="0.25">
      <c r="A19" s="28" t="s">
        <v>31</v>
      </c>
      <c r="B19" s="38">
        <v>250</v>
      </c>
      <c r="C19" s="38"/>
      <c r="D19" s="17"/>
    </row>
    <row r="20" spans="1:10" ht="19.5" customHeight="1" x14ac:dyDescent="0.25">
      <c r="A20" s="28" t="s">
        <v>37</v>
      </c>
      <c r="B20" s="38">
        <v>2000</v>
      </c>
      <c r="C20" s="38"/>
      <c r="D20" s="17"/>
      <c r="H20" s="16"/>
    </row>
    <row r="21" spans="1:10" ht="15" customHeight="1" x14ac:dyDescent="0.25">
      <c r="A21" s="28" t="s">
        <v>34</v>
      </c>
      <c r="B21" s="38">
        <v>2000</v>
      </c>
      <c r="C21" s="38"/>
      <c r="D21" s="17"/>
    </row>
    <row r="22" spans="1:10" ht="15" customHeight="1" x14ac:dyDescent="0.25">
      <c r="A22" s="28" t="s">
        <v>7</v>
      </c>
      <c r="B22" s="5">
        <v>1000</v>
      </c>
      <c r="C22" s="5"/>
      <c r="D22" s="17"/>
      <c r="F22" s="20" t="s">
        <v>115</v>
      </c>
    </row>
    <row r="23" spans="1:10" ht="15" customHeight="1" thickBot="1" x14ac:dyDescent="0.3">
      <c r="A23" s="28" t="s">
        <v>39</v>
      </c>
      <c r="B23" s="5">
        <v>600</v>
      </c>
      <c r="C23" s="5">
        <v>654.36</v>
      </c>
      <c r="D23" s="29">
        <v>109.06</v>
      </c>
      <c r="G23" s="10" t="s">
        <v>22</v>
      </c>
    </row>
    <row r="24" spans="1:10" ht="31.5" x14ac:dyDescent="0.25">
      <c r="A24" s="28" t="s">
        <v>41</v>
      </c>
      <c r="B24" s="5">
        <v>550</v>
      </c>
      <c r="C24" s="5">
        <v>281.77999999999997</v>
      </c>
      <c r="D24" s="5">
        <v>46.97</v>
      </c>
      <c r="F24" s="7"/>
      <c r="G24" s="15"/>
      <c r="H24" s="15"/>
      <c r="I24" s="15"/>
      <c r="J24" s="15"/>
    </row>
    <row r="25" spans="1:10" ht="31.5" x14ac:dyDescent="0.25">
      <c r="A25" s="28" t="s">
        <v>51</v>
      </c>
      <c r="B25" s="5">
        <v>2500</v>
      </c>
      <c r="C25" s="5">
        <v>1998</v>
      </c>
      <c r="D25" s="5">
        <v>378</v>
      </c>
      <c r="F25" s="21" t="s">
        <v>23</v>
      </c>
      <c r="G25" s="14" t="s">
        <v>25</v>
      </c>
      <c r="H25" s="14" t="s">
        <v>27</v>
      </c>
      <c r="I25" s="14" t="s">
        <v>28</v>
      </c>
      <c r="J25" s="14" t="s">
        <v>29</v>
      </c>
    </row>
    <row r="26" spans="1:10" ht="31.5" x14ac:dyDescent="0.25">
      <c r="A26" s="28" t="s">
        <v>113</v>
      </c>
      <c r="B26" s="5">
        <v>2000</v>
      </c>
      <c r="C26" s="5">
        <v>1412.8</v>
      </c>
      <c r="D26" s="5">
        <v>68.8</v>
      </c>
      <c r="F26" s="8"/>
      <c r="G26" s="14" t="s">
        <v>26</v>
      </c>
      <c r="H26" s="14" t="s">
        <v>26</v>
      </c>
      <c r="I26" s="14" t="s">
        <v>26</v>
      </c>
      <c r="J26" s="14" t="s">
        <v>26</v>
      </c>
    </row>
    <row r="27" spans="1:10" ht="15.75" x14ac:dyDescent="0.25">
      <c r="A27" s="28" t="s">
        <v>62</v>
      </c>
      <c r="B27" s="5">
        <v>51</v>
      </c>
      <c r="C27" s="6">
        <v>25.5</v>
      </c>
      <c r="D27" s="5"/>
      <c r="F27" s="8"/>
      <c r="H27" s="8"/>
      <c r="I27" s="8"/>
      <c r="J27" s="8"/>
    </row>
    <row r="28" spans="1:10" ht="15.75" x14ac:dyDescent="0.25">
      <c r="A28" s="28"/>
      <c r="B28" s="5"/>
      <c r="C28" s="5"/>
      <c r="D28" s="5"/>
      <c r="F28" s="8" t="s">
        <v>30</v>
      </c>
      <c r="G28">
        <v>7432.19</v>
      </c>
      <c r="H28" s="8"/>
      <c r="I28" s="8"/>
      <c r="J28">
        <v>7432.19</v>
      </c>
    </row>
    <row r="29" spans="1:10" ht="16.5" thickBot="1" x14ac:dyDescent="0.3">
      <c r="A29" s="30" t="s">
        <v>8</v>
      </c>
      <c r="B29" s="5"/>
      <c r="C29" s="5"/>
      <c r="D29" s="5"/>
      <c r="F29" s="2" t="s">
        <v>24</v>
      </c>
      <c r="G29" s="12">
        <v>46071.98</v>
      </c>
      <c r="H29" s="35">
        <f>-C30</f>
        <v>-13067.44</v>
      </c>
      <c r="I29" s="2">
        <f>+SUM(H7:H11)</f>
        <v>46248.53</v>
      </c>
      <c r="J29" s="2">
        <f>SUM(G29:I29)</f>
        <v>79253.070000000007</v>
      </c>
    </row>
    <row r="30" spans="1:10" ht="16.5" thickBot="1" x14ac:dyDescent="0.3">
      <c r="A30" s="18" t="s">
        <v>9</v>
      </c>
      <c r="B30" s="35">
        <f>+SUM(B7:B29)</f>
        <v>54566</v>
      </c>
      <c r="C30" s="35">
        <f>+SUM(C7:C29)</f>
        <v>13067.44</v>
      </c>
      <c r="D30" s="35">
        <f>SUM(D7:D29)</f>
        <v>1424.22</v>
      </c>
      <c r="G30" s="2">
        <f>+SUM(G27:G29)</f>
        <v>53504.170000000006</v>
      </c>
      <c r="H30" s="2">
        <f>+SUM(H27:H29)</f>
        <v>-13067.44</v>
      </c>
      <c r="I30" s="2">
        <f>+SUM(H7:H11)</f>
        <v>46248.53</v>
      </c>
      <c r="J30" s="36">
        <f>+SUM(J27:J29)</f>
        <v>86685.260000000009</v>
      </c>
    </row>
    <row r="31" spans="1:10" ht="15.75" x14ac:dyDescent="0.25">
      <c r="A31" s="18"/>
    </row>
    <row r="32" spans="1:10" ht="15.75" x14ac:dyDescent="0.25">
      <c r="A32" s="18"/>
    </row>
    <row r="33" spans="1:2" ht="15.75" x14ac:dyDescent="0.25">
      <c r="A33" s="18"/>
    </row>
    <row r="35" spans="1:2" ht="15.75" x14ac:dyDescent="0.25">
      <c r="A35" s="41" t="s">
        <v>116</v>
      </c>
    </row>
    <row r="36" spans="1:2" ht="15.75" x14ac:dyDescent="0.25">
      <c r="A36" s="18"/>
    </row>
    <row r="37" spans="1:2" ht="15.75" x14ac:dyDescent="0.25">
      <c r="A37" s="18" t="s">
        <v>17</v>
      </c>
      <c r="B37" s="13">
        <v>46071.98</v>
      </c>
    </row>
    <row r="38" spans="1:2" ht="15.75" x14ac:dyDescent="0.25">
      <c r="A38" s="18" t="s">
        <v>47</v>
      </c>
      <c r="B38" s="12">
        <f>+B36+B37</f>
        <v>46071.98</v>
      </c>
    </row>
    <row r="39" spans="1:2" ht="16.5" thickBot="1" x14ac:dyDescent="0.3">
      <c r="A39" s="18" t="s">
        <v>18</v>
      </c>
      <c r="B39" s="33">
        <f>SUM(H7:H11)</f>
        <v>46248.53</v>
      </c>
    </row>
    <row r="40" spans="1:2" ht="15.75" x14ac:dyDescent="0.25">
      <c r="A40" s="18" t="s">
        <v>21</v>
      </c>
      <c r="B40" s="12">
        <f>+B38+B39</f>
        <v>92320.510000000009</v>
      </c>
    </row>
    <row r="41" spans="1:2" ht="15.75" x14ac:dyDescent="0.25">
      <c r="A41" s="18" t="s">
        <v>19</v>
      </c>
    </row>
    <row r="42" spans="1:2" ht="15.75" x14ac:dyDescent="0.25">
      <c r="A42" s="18" t="s">
        <v>20</v>
      </c>
      <c r="B42" s="35">
        <f>+SUM(C7:C29)</f>
        <v>13067.44</v>
      </c>
    </row>
    <row r="43" spans="1:2" ht="15.75" x14ac:dyDescent="0.25">
      <c r="A43" s="18" t="s">
        <v>117</v>
      </c>
      <c r="B43" s="13">
        <f>SUM(B40-B42)</f>
        <v>79253.070000000007</v>
      </c>
    </row>
    <row r="44" spans="1:2" ht="15.75" x14ac:dyDescent="0.25">
      <c r="A44" s="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25EF4-F235-4CD8-8484-37CD4F24E097}">
  <dimension ref="A2:J44"/>
  <sheetViews>
    <sheetView topLeftCell="A12" workbookViewId="0">
      <selection activeCell="G26" sqref="G26"/>
    </sheetView>
  </sheetViews>
  <sheetFormatPr defaultColWidth="9.140625" defaultRowHeight="15" x14ac:dyDescent="0.25"/>
  <cols>
    <col min="1" max="1" width="49.28515625" style="19" bestFit="1" customWidth="1"/>
    <col min="2" max="2" width="12" customWidth="1"/>
    <col min="3" max="4" width="10.7109375" customWidth="1"/>
    <col min="6" max="6" width="44.85546875" style="19" customWidth="1"/>
    <col min="7" max="7" width="12.140625" customWidth="1"/>
    <col min="8" max="8" width="12.5703125" customWidth="1"/>
    <col min="9" max="9" width="10.42578125" customWidth="1"/>
  </cols>
  <sheetData>
    <row r="2" spans="1:9" ht="15.75" x14ac:dyDescent="0.25">
      <c r="C2" s="1" t="s">
        <v>32</v>
      </c>
    </row>
    <row r="3" spans="1:9" ht="15.75" x14ac:dyDescent="0.25">
      <c r="C3" s="1" t="s">
        <v>118</v>
      </c>
    </row>
    <row r="4" spans="1:9" ht="15.75" thickBot="1" x14ac:dyDescent="0.3"/>
    <row r="5" spans="1:9" ht="15.75" x14ac:dyDescent="0.25">
      <c r="A5" s="22" t="s">
        <v>0</v>
      </c>
      <c r="B5" s="23" t="s">
        <v>10</v>
      </c>
      <c r="C5" s="23" t="s">
        <v>11</v>
      </c>
      <c r="D5" s="24"/>
      <c r="F5" s="22" t="s">
        <v>12</v>
      </c>
      <c r="G5" s="31" t="s">
        <v>14</v>
      </c>
      <c r="H5" s="11" t="s">
        <v>15</v>
      </c>
      <c r="I5" s="24"/>
    </row>
    <row r="6" spans="1:9" ht="16.5" thickBot="1" x14ac:dyDescent="0.3">
      <c r="A6" s="25"/>
      <c r="B6" s="26" t="s">
        <v>48</v>
      </c>
      <c r="C6" s="26" t="s">
        <v>48</v>
      </c>
      <c r="D6" s="27" t="s">
        <v>8</v>
      </c>
      <c r="F6" s="25"/>
      <c r="G6" s="26" t="s">
        <v>48</v>
      </c>
      <c r="H6" s="3" t="s">
        <v>48</v>
      </c>
      <c r="I6" s="27" t="s">
        <v>8</v>
      </c>
    </row>
    <row r="7" spans="1:9" ht="15.75" x14ac:dyDescent="0.25">
      <c r="A7" s="28" t="s">
        <v>1</v>
      </c>
      <c r="B7" s="4">
        <v>2100</v>
      </c>
      <c r="C7" s="4">
        <v>1014.18</v>
      </c>
      <c r="D7" s="4"/>
      <c r="F7" s="4" t="s">
        <v>13</v>
      </c>
      <c r="G7" s="4">
        <v>7476</v>
      </c>
      <c r="H7" s="4">
        <v>7476</v>
      </c>
      <c r="I7" s="29"/>
    </row>
    <row r="8" spans="1:9" ht="15.75" x14ac:dyDescent="0.25">
      <c r="A8" s="28" t="s">
        <v>2</v>
      </c>
      <c r="B8" s="5">
        <v>900</v>
      </c>
      <c r="C8" s="5">
        <v>628.63</v>
      </c>
      <c r="D8" s="5">
        <v>83.44</v>
      </c>
      <c r="F8" s="5" t="s">
        <v>36</v>
      </c>
      <c r="G8" s="5">
        <v>2716.9</v>
      </c>
      <c r="H8" s="5">
        <v>2744.07</v>
      </c>
      <c r="I8" s="29"/>
    </row>
    <row r="9" spans="1:9" ht="15.75" x14ac:dyDescent="0.25">
      <c r="A9" s="28" t="s">
        <v>3</v>
      </c>
      <c r="B9" s="5">
        <v>900</v>
      </c>
      <c r="C9" s="5">
        <v>777.01</v>
      </c>
      <c r="D9" s="5">
        <v>83.25</v>
      </c>
      <c r="F9" s="5" t="s">
        <v>35</v>
      </c>
      <c r="G9" s="5">
        <v>73246.91</v>
      </c>
      <c r="H9" s="6">
        <v>37904.199999999997</v>
      </c>
      <c r="I9" s="29"/>
    </row>
    <row r="10" spans="1:9" ht="15.75" x14ac:dyDescent="0.25">
      <c r="A10" s="28" t="s">
        <v>4</v>
      </c>
      <c r="B10" s="5">
        <v>355</v>
      </c>
      <c r="C10" s="5">
        <v>355</v>
      </c>
      <c r="D10" s="5">
        <v>0</v>
      </c>
      <c r="F10" s="6"/>
      <c r="G10" s="5"/>
      <c r="H10" s="5">
        <v>0</v>
      </c>
      <c r="I10" s="29"/>
    </row>
    <row r="11" spans="1:9" ht="16.5" thickBot="1" x14ac:dyDescent="0.3">
      <c r="A11" s="28" t="s">
        <v>33</v>
      </c>
      <c r="B11" s="5">
        <v>1600</v>
      </c>
      <c r="C11" s="5">
        <v>1600</v>
      </c>
      <c r="D11" s="5"/>
      <c r="F11" s="8" t="s">
        <v>40</v>
      </c>
      <c r="G11" s="9"/>
      <c r="H11" s="5"/>
      <c r="I11" s="29"/>
    </row>
    <row r="12" spans="1:9" ht="16.5" thickBot="1" x14ac:dyDescent="0.3">
      <c r="A12" s="28" t="s">
        <v>38</v>
      </c>
      <c r="B12" s="5">
        <v>700</v>
      </c>
      <c r="C12" s="5">
        <v>676.18</v>
      </c>
      <c r="D12" s="5">
        <v>112.7</v>
      </c>
      <c r="F12" s="9"/>
      <c r="G12" s="32">
        <f>+SUM(G11:G11)</f>
        <v>0</v>
      </c>
      <c r="H12" s="33">
        <f>SUM(H7:H11)</f>
        <v>48124.27</v>
      </c>
      <c r="I12" s="34">
        <f>SUM(I7:I11)</f>
        <v>0</v>
      </c>
    </row>
    <row r="13" spans="1:9" ht="15.75" x14ac:dyDescent="0.25">
      <c r="A13" s="28" t="s">
        <v>5</v>
      </c>
      <c r="B13" s="5">
        <v>1000</v>
      </c>
      <c r="C13" s="5"/>
      <c r="D13" s="5"/>
      <c r="F13" s="39"/>
      <c r="G13" s="40"/>
    </row>
    <row r="14" spans="1:9" ht="15.75" x14ac:dyDescent="0.25">
      <c r="A14" s="28" t="s">
        <v>6</v>
      </c>
      <c r="B14" s="5">
        <v>500</v>
      </c>
      <c r="C14" s="5">
        <v>132</v>
      </c>
      <c r="D14" s="5"/>
    </row>
    <row r="15" spans="1:9" ht="15.75" x14ac:dyDescent="0.25">
      <c r="A15" s="28" t="s">
        <v>16</v>
      </c>
      <c r="B15" s="5">
        <v>260</v>
      </c>
      <c r="C15" s="5">
        <v>260</v>
      </c>
      <c r="D15" s="5"/>
    </row>
    <row r="16" spans="1:9" ht="15.75" x14ac:dyDescent="0.25">
      <c r="A16" s="28" t="s">
        <v>49</v>
      </c>
      <c r="B16" s="5">
        <v>300</v>
      </c>
      <c r="C16" s="5">
        <v>252</v>
      </c>
      <c r="D16" s="5">
        <v>42</v>
      </c>
    </row>
    <row r="17" spans="1:10" ht="15.75" x14ac:dyDescent="0.25">
      <c r="A17" s="28" t="s">
        <v>60</v>
      </c>
      <c r="B17" s="5">
        <v>35000</v>
      </c>
      <c r="C17" s="6">
        <v>7968</v>
      </c>
      <c r="D17" s="5">
        <v>1328</v>
      </c>
    </row>
    <row r="18" spans="1:10" ht="31.5" x14ac:dyDescent="0.25">
      <c r="A18" s="28" t="s">
        <v>50</v>
      </c>
      <c r="B18" s="38">
        <v>0</v>
      </c>
      <c r="C18" s="38"/>
      <c r="D18" s="37"/>
    </row>
    <row r="19" spans="1:10" ht="15.75" x14ac:dyDescent="0.25">
      <c r="A19" s="28" t="s">
        <v>31</v>
      </c>
      <c r="B19" s="38">
        <v>250</v>
      </c>
      <c r="C19" s="48">
        <v>83.52</v>
      </c>
      <c r="D19" s="17">
        <v>13.92</v>
      </c>
    </row>
    <row r="20" spans="1:10" ht="19.5" customHeight="1" x14ac:dyDescent="0.25">
      <c r="A20" s="28" t="s">
        <v>37</v>
      </c>
      <c r="B20" s="38">
        <v>2000</v>
      </c>
      <c r="C20" s="38"/>
      <c r="D20" s="17"/>
      <c r="H20" s="16"/>
    </row>
    <row r="21" spans="1:10" ht="15" customHeight="1" x14ac:dyDescent="0.25">
      <c r="A21" s="28" t="s">
        <v>34</v>
      </c>
      <c r="B21" s="38">
        <v>2000</v>
      </c>
      <c r="C21" s="38"/>
      <c r="D21" s="17"/>
    </row>
    <row r="22" spans="1:10" ht="15" customHeight="1" x14ac:dyDescent="0.25">
      <c r="A22" s="28" t="s">
        <v>7</v>
      </c>
      <c r="B22" s="5">
        <v>1000</v>
      </c>
      <c r="C22" s="5"/>
      <c r="D22" s="17"/>
      <c r="F22" s="20" t="s">
        <v>119</v>
      </c>
    </row>
    <row r="23" spans="1:10" ht="15" customHeight="1" thickBot="1" x14ac:dyDescent="0.3">
      <c r="A23" s="28" t="s">
        <v>39</v>
      </c>
      <c r="B23" s="5">
        <v>600</v>
      </c>
      <c r="C23" s="5">
        <v>654.36</v>
      </c>
      <c r="D23" s="29">
        <v>109.06</v>
      </c>
      <c r="G23" s="10" t="s">
        <v>22</v>
      </c>
    </row>
    <row r="24" spans="1:10" ht="31.5" x14ac:dyDescent="0.25">
      <c r="A24" s="28" t="s">
        <v>41</v>
      </c>
      <c r="B24" s="5">
        <v>550</v>
      </c>
      <c r="C24" s="5">
        <v>281.77999999999997</v>
      </c>
      <c r="D24" s="5">
        <v>46.97</v>
      </c>
      <c r="F24" s="7"/>
      <c r="G24" s="15"/>
      <c r="H24" s="15"/>
      <c r="I24" s="15"/>
      <c r="J24" s="15"/>
    </row>
    <row r="25" spans="1:10" ht="31.5" x14ac:dyDescent="0.25">
      <c r="A25" s="28" t="s">
        <v>51</v>
      </c>
      <c r="B25" s="5">
        <v>2500</v>
      </c>
      <c r="C25" s="5">
        <v>1998</v>
      </c>
      <c r="D25" s="5">
        <v>378</v>
      </c>
      <c r="F25" s="21" t="s">
        <v>23</v>
      </c>
      <c r="G25" s="14" t="s">
        <v>25</v>
      </c>
      <c r="H25" s="14" t="s">
        <v>27</v>
      </c>
      <c r="I25" s="14" t="s">
        <v>28</v>
      </c>
      <c r="J25" s="14" t="s">
        <v>29</v>
      </c>
    </row>
    <row r="26" spans="1:10" ht="31.5" x14ac:dyDescent="0.25">
      <c r="A26" s="28" t="s">
        <v>113</v>
      </c>
      <c r="B26" s="5">
        <v>2000</v>
      </c>
      <c r="C26" s="5">
        <v>1412.8</v>
      </c>
      <c r="D26" s="5">
        <v>68.8</v>
      </c>
      <c r="F26" s="8"/>
      <c r="G26" s="14" t="s">
        <v>26</v>
      </c>
      <c r="H26" s="14" t="s">
        <v>26</v>
      </c>
      <c r="I26" s="14" t="s">
        <v>26</v>
      </c>
      <c r="J26" s="14" t="s">
        <v>26</v>
      </c>
    </row>
    <row r="27" spans="1:10" ht="15.75" x14ac:dyDescent="0.25">
      <c r="A27" s="28" t="s">
        <v>62</v>
      </c>
      <c r="B27" s="5">
        <v>51</v>
      </c>
      <c r="C27" s="6">
        <v>29.75</v>
      </c>
      <c r="D27" s="5"/>
      <c r="F27" s="8"/>
      <c r="H27" s="8"/>
      <c r="I27" s="8"/>
      <c r="J27" s="8"/>
    </row>
    <row r="28" spans="1:10" ht="15.75" x14ac:dyDescent="0.25">
      <c r="A28" s="28"/>
      <c r="B28" s="5"/>
      <c r="C28" s="5"/>
      <c r="D28" s="5"/>
      <c r="F28" s="8" t="s">
        <v>30</v>
      </c>
      <c r="G28" s="42">
        <v>7552.43</v>
      </c>
      <c r="H28" s="8"/>
      <c r="I28" s="8"/>
      <c r="J28" s="42">
        <v>7552.43</v>
      </c>
    </row>
    <row r="29" spans="1:10" ht="16.5" thickBot="1" x14ac:dyDescent="0.3">
      <c r="A29" s="30" t="s">
        <v>8</v>
      </c>
      <c r="B29" s="5"/>
      <c r="C29" s="5"/>
      <c r="D29" s="5"/>
      <c r="F29" s="2" t="s">
        <v>24</v>
      </c>
      <c r="G29" s="12">
        <v>46071.98</v>
      </c>
      <c r="H29" s="35">
        <f>-C30</f>
        <v>-18123.210000000003</v>
      </c>
      <c r="I29" s="2">
        <f>+SUM(H7:H11)</f>
        <v>48124.27</v>
      </c>
      <c r="J29" s="2">
        <f>SUM(G29:I29)</f>
        <v>76073.039999999994</v>
      </c>
    </row>
    <row r="30" spans="1:10" ht="16.5" thickBot="1" x14ac:dyDescent="0.3">
      <c r="A30" s="18" t="s">
        <v>9</v>
      </c>
      <c r="B30" s="35">
        <f>+SUM(B7:B29)</f>
        <v>54566</v>
      </c>
      <c r="C30" s="35">
        <f>+SUM(C7:C29)</f>
        <v>18123.210000000003</v>
      </c>
      <c r="D30" s="35">
        <f>SUM(D7:D29)</f>
        <v>2266.1400000000003</v>
      </c>
      <c r="G30" s="2">
        <f>+SUM(G27:G29)</f>
        <v>53624.41</v>
      </c>
      <c r="H30" s="2">
        <f>+SUM(H27:H29)</f>
        <v>-18123.210000000003</v>
      </c>
      <c r="I30" s="2">
        <f>+SUM(H7:H11)</f>
        <v>48124.27</v>
      </c>
      <c r="J30" s="36">
        <f>+SUM(J27:J29)</f>
        <v>83625.47</v>
      </c>
    </row>
    <row r="31" spans="1:10" ht="15.75" x14ac:dyDescent="0.25">
      <c r="A31" s="18"/>
    </row>
    <row r="32" spans="1:10" ht="15.75" x14ac:dyDescent="0.25">
      <c r="A32" s="18"/>
    </row>
    <row r="33" spans="1:2" ht="15.75" x14ac:dyDescent="0.25">
      <c r="A33" s="18"/>
    </row>
    <row r="35" spans="1:2" ht="15.75" x14ac:dyDescent="0.25">
      <c r="A35" s="41" t="s">
        <v>120</v>
      </c>
    </row>
    <row r="36" spans="1:2" ht="15.75" x14ac:dyDescent="0.25">
      <c r="A36" s="18"/>
    </row>
    <row r="37" spans="1:2" ht="15.75" x14ac:dyDescent="0.25">
      <c r="A37" s="18" t="s">
        <v>17</v>
      </c>
      <c r="B37" s="13">
        <v>46071.98</v>
      </c>
    </row>
    <row r="38" spans="1:2" ht="15.75" x14ac:dyDescent="0.25">
      <c r="A38" s="18" t="s">
        <v>47</v>
      </c>
      <c r="B38" s="12">
        <f>+B36+B37</f>
        <v>46071.98</v>
      </c>
    </row>
    <row r="39" spans="1:2" ht="16.5" thickBot="1" x14ac:dyDescent="0.3">
      <c r="A39" s="18" t="s">
        <v>18</v>
      </c>
      <c r="B39" s="33">
        <f>SUM(H7:H11)</f>
        <v>48124.27</v>
      </c>
    </row>
    <row r="40" spans="1:2" ht="15.75" x14ac:dyDescent="0.25">
      <c r="A40" s="18" t="s">
        <v>21</v>
      </c>
      <c r="B40" s="12">
        <f>+B38+B39</f>
        <v>94196.25</v>
      </c>
    </row>
    <row r="41" spans="1:2" ht="15.75" x14ac:dyDescent="0.25">
      <c r="A41" s="18" t="s">
        <v>19</v>
      </c>
    </row>
    <row r="42" spans="1:2" ht="15.75" x14ac:dyDescent="0.25">
      <c r="A42" s="18" t="s">
        <v>20</v>
      </c>
      <c r="B42" s="35">
        <f>+SUM(C7:C29)</f>
        <v>18123.210000000003</v>
      </c>
    </row>
    <row r="43" spans="1:2" ht="15.75" x14ac:dyDescent="0.25">
      <c r="A43" s="18" t="s">
        <v>121</v>
      </c>
      <c r="B43" s="13">
        <f>SUM(B40-B42)</f>
        <v>76073.039999999994</v>
      </c>
    </row>
    <row r="44" spans="1:2" ht="15.75" x14ac:dyDescent="0.25">
      <c r="A4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Budget 2025-26</vt:lpstr>
      <vt:lpstr>Updated Budget 2025-26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Financial Year 25-26</vt:lpstr>
      <vt:lpstr>VAT Reclaim 25-26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</dc:creator>
  <cp:lastModifiedBy>Kirsty Shaw</cp:lastModifiedBy>
  <cp:lastPrinted>2026-05-17T09:03:41Z</cp:lastPrinted>
  <dcterms:created xsi:type="dcterms:W3CDTF">2018-07-01T19:02:38Z</dcterms:created>
  <dcterms:modified xsi:type="dcterms:W3CDTF">2026-05-19T16:36:08Z</dcterms:modified>
</cp:coreProperties>
</file>